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orst_000\Documents\Bridge\"/>
    </mc:Choice>
  </mc:AlternateContent>
  <bookViews>
    <workbookView xWindow="0" yWindow="0" windowWidth="21864" windowHeight="9972" activeTab="1"/>
  </bookViews>
  <sheets>
    <sheet name="Kvalifikation" sheetId="1" r:id="rId1"/>
    <sheet name="Finale"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2" l="1"/>
  <c r="H12" i="2"/>
  <c r="H24" i="2"/>
  <c r="H26" i="2"/>
  <c r="H28" i="2"/>
  <c r="H40" i="2"/>
  <c r="H42" i="2"/>
  <c r="H44" i="2"/>
  <c r="H56" i="2"/>
  <c r="H58" i="2"/>
  <c r="H60" i="2"/>
  <c r="H72" i="2"/>
  <c r="H74" i="2"/>
  <c r="H76" i="2"/>
  <c r="G4" i="2"/>
  <c r="H4" i="2" s="1"/>
  <c r="G6" i="2"/>
  <c r="H6" i="2" s="1"/>
  <c r="G8" i="2"/>
  <c r="G10" i="2"/>
  <c r="H10" i="2" s="1"/>
  <c r="G12" i="2"/>
  <c r="G14" i="2"/>
  <c r="H14" i="2" s="1"/>
  <c r="G16" i="2"/>
  <c r="H16" i="2" s="1"/>
  <c r="G18" i="2"/>
  <c r="H18" i="2" s="1"/>
  <c r="G20" i="2"/>
  <c r="H20" i="2" s="1"/>
  <c r="G22" i="2"/>
  <c r="H22" i="2" s="1"/>
  <c r="G24" i="2"/>
  <c r="G26" i="2"/>
  <c r="G28" i="2"/>
  <c r="G30" i="2"/>
  <c r="H30" i="2" s="1"/>
  <c r="G32" i="2"/>
  <c r="H32" i="2" s="1"/>
  <c r="G34" i="2"/>
  <c r="H34" i="2" s="1"/>
  <c r="G36" i="2"/>
  <c r="H36" i="2" s="1"/>
  <c r="G38" i="2"/>
  <c r="H38" i="2" s="1"/>
  <c r="G40" i="2"/>
  <c r="G42" i="2"/>
  <c r="G44" i="2"/>
  <c r="G46" i="2"/>
  <c r="H46" i="2" s="1"/>
  <c r="G48" i="2"/>
  <c r="H48" i="2" s="1"/>
  <c r="G50" i="2"/>
  <c r="H50" i="2" s="1"/>
  <c r="G52" i="2"/>
  <c r="H52" i="2" s="1"/>
  <c r="G54" i="2"/>
  <c r="H54" i="2" s="1"/>
  <c r="G56" i="2"/>
  <c r="G58" i="2"/>
  <c r="G60" i="2"/>
  <c r="G62" i="2"/>
  <c r="H62" i="2" s="1"/>
  <c r="G64" i="2"/>
  <c r="H64" i="2" s="1"/>
  <c r="G66" i="2"/>
  <c r="H66" i="2" s="1"/>
  <c r="G68" i="2"/>
  <c r="H68" i="2" s="1"/>
  <c r="G70" i="2"/>
  <c r="H70" i="2" s="1"/>
  <c r="G72" i="2"/>
  <c r="G74" i="2"/>
  <c r="G76" i="2"/>
  <c r="G78" i="2"/>
  <c r="H78" i="2" s="1"/>
  <c r="G80" i="2"/>
  <c r="H80" i="2" s="1"/>
  <c r="G2" i="2"/>
  <c r="H2" i="2" s="1"/>
  <c r="D4" i="2"/>
  <c r="E4" i="2" s="1"/>
  <c r="D6" i="2"/>
  <c r="E6" i="2" s="1"/>
  <c r="D8" i="2"/>
  <c r="E8" i="2" s="1"/>
  <c r="D10" i="2"/>
  <c r="E10" i="2" s="1"/>
  <c r="F10" i="2" s="1"/>
  <c r="F11" i="2" s="1"/>
  <c r="D12" i="2"/>
  <c r="E12" i="2" s="1"/>
  <c r="F70" i="2" s="1"/>
  <c r="F71" i="2" s="1"/>
  <c r="D14" i="2"/>
  <c r="E14" i="2" s="1"/>
  <c r="F14" i="2" s="1"/>
  <c r="F15" i="2" s="1"/>
  <c r="D16" i="2"/>
  <c r="E16" i="2" s="1"/>
  <c r="D18" i="2"/>
  <c r="E18" i="2" s="1"/>
  <c r="F18" i="2" s="1"/>
  <c r="F19" i="2" s="1"/>
  <c r="D20" i="2"/>
  <c r="E20" i="2" s="1"/>
  <c r="D22" i="2"/>
  <c r="E22" i="2" s="1"/>
  <c r="D24" i="2"/>
  <c r="E24" i="2" s="1"/>
  <c r="D26" i="2"/>
  <c r="E26" i="2" s="1"/>
  <c r="F26" i="2" s="1"/>
  <c r="F27" i="2" s="1"/>
  <c r="D28" i="2"/>
  <c r="E28" i="2" s="1"/>
  <c r="F28" i="2" s="1"/>
  <c r="F29" i="2" s="1"/>
  <c r="D30" i="2"/>
  <c r="E30" i="2" s="1"/>
  <c r="F30" i="2" s="1"/>
  <c r="F31" i="2" s="1"/>
  <c r="D32" i="2"/>
  <c r="E32" i="2" s="1"/>
  <c r="F32" i="2" s="1"/>
  <c r="F33" i="2" s="1"/>
  <c r="D34" i="2"/>
  <c r="E34" i="2" s="1"/>
  <c r="F34" i="2" s="1"/>
  <c r="F35" i="2" s="1"/>
  <c r="D36" i="2"/>
  <c r="E36" i="2" s="1"/>
  <c r="D38" i="2"/>
  <c r="E38" i="2" s="1"/>
  <c r="D40" i="2"/>
  <c r="E40" i="2" s="1"/>
  <c r="F40" i="2" s="1"/>
  <c r="F41" i="2" s="1"/>
  <c r="D42" i="2"/>
  <c r="E42" i="2" s="1"/>
  <c r="F42" i="2" s="1"/>
  <c r="F43" i="2" s="1"/>
  <c r="D44" i="2"/>
  <c r="E44" i="2" s="1"/>
  <c r="F44" i="2" s="1"/>
  <c r="F45" i="2" s="1"/>
  <c r="D46" i="2"/>
  <c r="E46" i="2" s="1"/>
  <c r="F46" i="2" s="1"/>
  <c r="F47" i="2" s="1"/>
  <c r="D48" i="2"/>
  <c r="E48" i="2" s="1"/>
  <c r="F48" i="2" s="1"/>
  <c r="F49" i="2" s="1"/>
  <c r="D50" i="2"/>
  <c r="E50" i="2" s="1"/>
  <c r="F50" i="2" s="1"/>
  <c r="F51" i="2" s="1"/>
  <c r="D52" i="2"/>
  <c r="E52" i="2" s="1"/>
  <c r="D54" i="2"/>
  <c r="E54" i="2" s="1"/>
  <c r="D56" i="2"/>
  <c r="E56" i="2" s="1"/>
  <c r="F56" i="2" s="1"/>
  <c r="F57" i="2" s="1"/>
  <c r="D58" i="2"/>
  <c r="E58" i="2" s="1"/>
  <c r="F58" i="2" s="1"/>
  <c r="F59" i="2" s="1"/>
  <c r="D60" i="2"/>
  <c r="E60" i="2" s="1"/>
  <c r="F60" i="2" s="1"/>
  <c r="F61" i="2" s="1"/>
  <c r="D62" i="2"/>
  <c r="E62" i="2" s="1"/>
  <c r="F62" i="2" s="1"/>
  <c r="F63" i="2" s="1"/>
  <c r="D64" i="2"/>
  <c r="E64" i="2" s="1"/>
  <c r="F64" i="2" s="1"/>
  <c r="F65" i="2" s="1"/>
  <c r="D66" i="2"/>
  <c r="E66" i="2" s="1"/>
  <c r="F66" i="2" s="1"/>
  <c r="F67" i="2" s="1"/>
  <c r="D68" i="2"/>
  <c r="E68" i="2" s="1"/>
  <c r="D70" i="2"/>
  <c r="E70" i="2" s="1"/>
  <c r="D72" i="2"/>
  <c r="E72" i="2" s="1"/>
  <c r="F72" i="2" s="1"/>
  <c r="F73" i="2" s="1"/>
  <c r="D74" i="2"/>
  <c r="E74" i="2" s="1"/>
  <c r="F74" i="2" s="1"/>
  <c r="F75" i="2" s="1"/>
  <c r="D76" i="2"/>
  <c r="E76" i="2" s="1"/>
  <c r="F76" i="2" s="1"/>
  <c r="F77" i="2" s="1"/>
  <c r="D78" i="2"/>
  <c r="E78" i="2" s="1"/>
  <c r="F78" i="2" s="1"/>
  <c r="F79" i="2" s="1"/>
  <c r="D80" i="2"/>
  <c r="E80" i="2" s="1"/>
  <c r="F80" i="2" s="1"/>
  <c r="F81" i="2" s="1"/>
  <c r="A80" i="2"/>
  <c r="A78" i="2"/>
  <c r="A76" i="2"/>
  <c r="A74" i="2"/>
  <c r="A72" i="2"/>
  <c r="A70" i="2"/>
  <c r="A68" i="2"/>
  <c r="A66" i="2"/>
  <c r="A64" i="2"/>
  <c r="A62" i="2"/>
  <c r="A60" i="2"/>
  <c r="A58" i="2"/>
  <c r="A56" i="2"/>
  <c r="A54" i="2"/>
  <c r="A52" i="2"/>
  <c r="A50" i="2"/>
  <c r="A48" i="2"/>
  <c r="A46" i="2"/>
  <c r="A44" i="2"/>
  <c r="A42" i="2"/>
  <c r="A40" i="2"/>
  <c r="A38" i="2"/>
  <c r="A36" i="2"/>
  <c r="A34" i="2"/>
  <c r="A32" i="2"/>
  <c r="A30" i="2"/>
  <c r="A28" i="2"/>
  <c r="A26" i="2"/>
  <c r="A24" i="2"/>
  <c r="A22" i="2"/>
  <c r="A20" i="2"/>
  <c r="A18" i="2"/>
  <c r="A16" i="2"/>
  <c r="A14" i="2"/>
  <c r="A12" i="2"/>
  <c r="A10" i="2"/>
  <c r="A8" i="2"/>
  <c r="A6" i="2"/>
  <c r="A4" i="2"/>
  <c r="A2" i="2"/>
  <c r="D62" i="1"/>
  <c r="E62" i="1"/>
  <c r="D2" i="2"/>
  <c r="E2" i="2" s="1"/>
  <c r="F24" i="2" s="1"/>
  <c r="F25" i="2" s="1"/>
  <c r="G80" i="1"/>
  <c r="G78" i="1"/>
  <c r="G76" i="1"/>
  <c r="G74" i="1"/>
  <c r="G72" i="1"/>
  <c r="G70" i="1"/>
  <c r="G68" i="1"/>
  <c r="G66" i="1"/>
  <c r="G64" i="1"/>
  <c r="G60" i="1"/>
  <c r="G58" i="1"/>
  <c r="G56" i="1"/>
  <c r="G54" i="1"/>
  <c r="G52" i="1"/>
  <c r="G50" i="1"/>
  <c r="G48" i="1"/>
  <c r="G46" i="1"/>
  <c r="G44" i="1"/>
  <c r="G42" i="1"/>
  <c r="G40" i="1"/>
  <c r="G38" i="1"/>
  <c r="G36" i="1"/>
  <c r="G34" i="1"/>
  <c r="G32" i="1"/>
  <c r="G30" i="1"/>
  <c r="G28" i="1"/>
  <c r="G26" i="1"/>
  <c r="G24" i="1"/>
  <c r="G22" i="1"/>
  <c r="G20" i="1"/>
  <c r="G18" i="1"/>
  <c r="G16" i="1"/>
  <c r="G14" i="1"/>
  <c r="G12" i="1"/>
  <c r="G10" i="1"/>
  <c r="G8" i="1"/>
  <c r="G6" i="1"/>
  <c r="G4" i="1"/>
  <c r="G2" i="1"/>
  <c r="E78" i="1"/>
  <c r="E76" i="1"/>
  <c r="E74" i="1"/>
  <c r="E72" i="1"/>
  <c r="E70" i="1"/>
  <c r="E68" i="1"/>
  <c r="E66" i="1"/>
  <c r="E64" i="1"/>
  <c r="E40" i="1"/>
  <c r="F40" i="1" s="1"/>
  <c r="E28" i="1"/>
  <c r="E26" i="1"/>
  <c r="E24" i="1"/>
  <c r="E22" i="1"/>
  <c r="E20" i="1"/>
  <c r="E18" i="1"/>
  <c r="E16" i="1"/>
  <c r="F16" i="1" s="1"/>
  <c r="E14" i="1"/>
  <c r="E12" i="1"/>
  <c r="E10" i="1"/>
  <c r="E8" i="1"/>
  <c r="E6" i="1"/>
  <c r="E4" i="1"/>
  <c r="F4" i="1" s="1"/>
  <c r="E80" i="1"/>
  <c r="F80" i="1" s="1"/>
  <c r="D80" i="1"/>
  <c r="D78" i="1"/>
  <c r="F78" i="1" s="1"/>
  <c r="D76" i="1"/>
  <c r="F76" i="1" s="1"/>
  <c r="D74" i="1"/>
  <c r="F74" i="1" s="1"/>
  <c r="D72" i="1"/>
  <c r="F72" i="1" s="1"/>
  <c r="D70" i="1"/>
  <c r="F70" i="1" s="1"/>
  <c r="D68" i="1"/>
  <c r="F68" i="1" s="1"/>
  <c r="F66" i="1"/>
  <c r="D66" i="1"/>
  <c r="D64" i="1"/>
  <c r="D60" i="1"/>
  <c r="E60" i="1" s="1"/>
  <c r="D58" i="1"/>
  <c r="D56" i="1"/>
  <c r="E56" i="1" s="1"/>
  <c r="F56" i="1" s="1"/>
  <c r="D54" i="1"/>
  <c r="E54" i="1" s="1"/>
  <c r="D52" i="1"/>
  <c r="E52" i="1" s="1"/>
  <c r="F52" i="1" s="1"/>
  <c r="D50" i="1"/>
  <c r="E50" i="1" s="1"/>
  <c r="F50" i="1" s="1"/>
  <c r="D48" i="1"/>
  <c r="E48" i="1" s="1"/>
  <c r="F48" i="1" s="1"/>
  <c r="D46" i="1"/>
  <c r="D44" i="1"/>
  <c r="E44" i="1" s="1"/>
  <c r="D42" i="1"/>
  <c r="D40" i="1"/>
  <c r="D38" i="1"/>
  <c r="E38" i="1" s="1"/>
  <c r="D36" i="1"/>
  <c r="E36" i="1" s="1"/>
  <c r="F36" i="1" s="1"/>
  <c r="D34" i="1"/>
  <c r="E34" i="1" s="1"/>
  <c r="F34" i="1" s="1"/>
  <c r="D32" i="1"/>
  <c r="E32" i="1" s="1"/>
  <c r="F32" i="1" s="1"/>
  <c r="D30" i="1"/>
  <c r="E30" i="1" s="1"/>
  <c r="D28" i="1"/>
  <c r="D26" i="1"/>
  <c r="F26" i="1" s="1"/>
  <c r="F24" i="1"/>
  <c r="D24" i="1"/>
  <c r="D22" i="1"/>
  <c r="F22" i="1" s="1"/>
  <c r="F20" i="1"/>
  <c r="D20" i="1"/>
  <c r="F18" i="1"/>
  <c r="D18" i="1"/>
  <c r="D16" i="1"/>
  <c r="D14" i="1"/>
  <c r="F14" i="1" s="1"/>
  <c r="D12" i="1"/>
  <c r="F12" i="1" s="1"/>
  <c r="D10" i="1"/>
  <c r="F10" i="1" s="1"/>
  <c r="F8" i="1"/>
  <c r="D8" i="1"/>
  <c r="D6" i="1"/>
  <c r="F6" i="1" s="1"/>
  <c r="D4" i="1"/>
  <c r="D2" i="1"/>
  <c r="E2" i="1"/>
  <c r="F2" i="1" s="1"/>
  <c r="F22" i="2" l="1"/>
  <c r="F23" i="2" s="1"/>
  <c r="F16" i="2"/>
  <c r="F17" i="2" s="1"/>
  <c r="F4" i="2"/>
  <c r="F5" i="2" s="1"/>
  <c r="F20" i="2"/>
  <c r="F21" i="2" s="1"/>
  <c r="F36" i="2"/>
  <c r="F37" i="2" s="1"/>
  <c r="F52" i="2"/>
  <c r="F53" i="2" s="1"/>
  <c r="F68" i="2"/>
  <c r="F69" i="2" s="1"/>
  <c r="F38" i="2"/>
  <c r="F39" i="2" s="1"/>
  <c r="F8" i="2"/>
  <c r="F9" i="2" s="1"/>
  <c r="F54" i="2"/>
  <c r="F55" i="2" s="1"/>
  <c r="F6" i="2"/>
  <c r="F7" i="2" s="1"/>
  <c r="F12" i="2"/>
  <c r="F13" i="2" s="1"/>
  <c r="I18" i="2"/>
  <c r="I19" i="2" s="1"/>
  <c r="I6" i="2"/>
  <c r="I7" i="2" s="1"/>
  <c r="I34" i="2"/>
  <c r="I35" i="2" s="1"/>
  <c r="I50" i="2"/>
  <c r="I51" i="2" s="1"/>
  <c r="I66" i="2"/>
  <c r="I67" i="2" s="1"/>
  <c r="I38" i="2"/>
  <c r="I39" i="2" s="1"/>
  <c r="I54" i="2"/>
  <c r="I55" i="2" s="1"/>
  <c r="I22" i="2"/>
  <c r="I23" i="2" s="1"/>
  <c r="I70" i="2"/>
  <c r="I71" i="2" s="1"/>
  <c r="I14" i="2"/>
  <c r="I15" i="2" s="1"/>
  <c r="I10" i="2"/>
  <c r="I11" i="2" s="1"/>
  <c r="I42" i="2"/>
  <c r="I43" i="2" s="1"/>
  <c r="I58" i="2"/>
  <c r="I59" i="2" s="1"/>
  <c r="I74" i="2"/>
  <c r="I75" i="2" s="1"/>
  <c r="I26" i="2"/>
  <c r="I27" i="2" s="1"/>
  <c r="I30" i="2"/>
  <c r="I31" i="2" s="1"/>
  <c r="I46" i="2"/>
  <c r="I47" i="2" s="1"/>
  <c r="I62" i="2"/>
  <c r="I63" i="2" s="1"/>
  <c r="I78" i="2"/>
  <c r="I79" i="2" s="1"/>
  <c r="I12" i="2"/>
  <c r="I13" i="2" s="1"/>
  <c r="I28" i="2"/>
  <c r="I29" i="2" s="1"/>
  <c r="I44" i="2"/>
  <c r="I45" i="2" s="1"/>
  <c r="I60" i="2"/>
  <c r="I61" i="2" s="1"/>
  <c r="I76" i="2"/>
  <c r="I77" i="2" s="1"/>
  <c r="I2" i="2"/>
  <c r="I3" i="2" s="1"/>
  <c r="I72" i="2"/>
  <c r="I73" i="2" s="1"/>
  <c r="I8" i="2"/>
  <c r="I9" i="2" s="1"/>
  <c r="I24" i="2"/>
  <c r="I25" i="2" s="1"/>
  <c r="I40" i="2"/>
  <c r="I41" i="2" s="1"/>
  <c r="I56" i="2"/>
  <c r="I57" i="2" s="1"/>
  <c r="I4" i="2"/>
  <c r="I5" i="2" s="1"/>
  <c r="I20" i="2"/>
  <c r="I21" i="2" s="1"/>
  <c r="I36" i="2"/>
  <c r="I37" i="2" s="1"/>
  <c r="I52" i="2"/>
  <c r="I53" i="2" s="1"/>
  <c r="I68" i="2"/>
  <c r="I69" i="2" s="1"/>
  <c r="I32" i="2"/>
  <c r="I33" i="2" s="1"/>
  <c r="I64" i="2"/>
  <c r="I65" i="2" s="1"/>
  <c r="I80" i="2"/>
  <c r="I81" i="2" s="1"/>
  <c r="I16" i="2"/>
  <c r="I17" i="2" s="1"/>
  <c r="I48" i="2"/>
  <c r="I49" i="2" s="1"/>
  <c r="G62" i="1"/>
  <c r="F62" i="1"/>
  <c r="F30" i="1"/>
  <c r="F28" i="1"/>
  <c r="E46" i="1"/>
  <c r="F46" i="1" s="1"/>
  <c r="F44" i="1"/>
  <c r="E42" i="1"/>
  <c r="F42" i="1" s="1"/>
  <c r="F38" i="1"/>
  <c r="E58" i="1"/>
  <c r="F58" i="1" s="1"/>
  <c r="F54" i="1"/>
  <c r="F60" i="1"/>
  <c r="F64" i="1"/>
  <c r="F2" i="2" l="1"/>
  <c r="F3" i="2" s="1"/>
</calcChain>
</file>

<file path=xl/sharedStrings.xml><?xml version="1.0" encoding="utf-8"?>
<sst xmlns="http://schemas.openxmlformats.org/spreadsheetml/2006/main" count="216" uniqueCount="208">
  <si>
    <t> Erik Brok (5,68), Klør 10, Vejle </t>
  </si>
  <si>
    <t> 4 </t>
  </si>
  <si>
    <t> 1 </t>
  </si>
  <si>
    <t> Otto Dahl (9,57), Klør 10, Vejle </t>
  </si>
  <si>
    <t> Henrik Caspersen (3,07), Aarhus BK </t>
  </si>
  <si>
    <t> 16 </t>
  </si>
  <si>
    <t> 2 </t>
  </si>
  <si>
    <t> Hans Chr Graversen (3,67), Bridgeklubben Nord </t>
  </si>
  <si>
    <t> Dorthe Schaltz (3,11), One-eyed Jacks </t>
  </si>
  <si>
    <t> 3 </t>
  </si>
  <si>
    <t> Peter Schaltz (4,11), One-eyed Jacks </t>
  </si>
  <si>
    <t> Lars Andersen (12,27), Morsø Bridgeklub </t>
  </si>
  <si>
    <t> 27 </t>
  </si>
  <si>
    <t> Lars Kristensen (10,26), Morsø Bridgeklub </t>
  </si>
  <si>
    <t> Steen Schou (5,49), Aarhus BK </t>
  </si>
  <si>
    <t> 14 </t>
  </si>
  <si>
    <t> 5 </t>
  </si>
  <si>
    <t> Frederik Mørk (9,44), Vejle Bridgeklub af 1951 </t>
  </si>
  <si>
    <t> Kasper Dam Kærgaard (13,88), Holte Bridgeklub </t>
  </si>
  <si>
    <t> 22 </t>
  </si>
  <si>
    <t> 6 </t>
  </si>
  <si>
    <t> Niels Tofte (14,68), Søborg Bridgeklub </t>
  </si>
  <si>
    <t> Tom Nørgaard (9,52), Aarhus BK </t>
  </si>
  <si>
    <t> 15 </t>
  </si>
  <si>
    <t> 7 </t>
  </si>
  <si>
    <t> Niels Henriksen (12,73), Aarhus BK </t>
  </si>
  <si>
    <t> Lars Venø Jakobsen (16,17), Bridgeklubben Nord </t>
  </si>
  <si>
    <t> 8 </t>
  </si>
  <si>
    <t> Martin Hilmer Jensen (7,07), Bridgeklubben Nord </t>
  </si>
  <si>
    <t> Frank Paaskesen (5,00), Ballerup Bridge Club </t>
  </si>
  <si>
    <t> Martin Buch (5,96), Ballerup Bridge Club </t>
  </si>
  <si>
    <t> Dennis Koch-Palmund (5,16), One-eyed Jacks </t>
  </si>
  <si>
    <t> 10 </t>
  </si>
  <si>
    <t> Morten Lund Madsen (1,77), One-eyed Jacks </t>
  </si>
  <si>
    <t> Lars Frost Mathiesen (8,87), Bridgecenter Nordsjælland </t>
  </si>
  <si>
    <t> 40 </t>
  </si>
  <si>
    <t> 11 </t>
  </si>
  <si>
    <t> Niels Foged (7,57), One-eyed Jacks </t>
  </si>
  <si>
    <t> Thomas Mørkeberg (5,18), Næstved Bridgeklub </t>
  </si>
  <si>
    <t> 12 </t>
  </si>
  <si>
    <t> Bente Christensen (15,41), Næstved Bridgeklub </t>
  </si>
  <si>
    <t> Helle Rasmussen (8,63), Odense Bridgeklub </t>
  </si>
  <si>
    <t> 13 </t>
  </si>
  <si>
    <t> Lone Bilde (7,95), One-eyed Jacks </t>
  </si>
  <si>
    <t> Daniel Bang-Ortmann (15,82), Young Sharks </t>
  </si>
  <si>
    <t> Simon Ortmann (12,38), Young Sharks </t>
  </si>
  <si>
    <t> Stig Werdelin (6,38), One-eyed Jacks </t>
  </si>
  <si>
    <t> Mathias Bruun (4,86), Blakset-Klubberne </t>
  </si>
  <si>
    <t> Lauge Schäffer (3,86), One-eyed Jacks </t>
  </si>
  <si>
    <t> 34 </t>
  </si>
  <si>
    <t> Jonas Houmøller (4,91), One-eyed Jacks </t>
  </si>
  <si>
    <t> Preben Schmidt (8,72), Young Sharks </t>
  </si>
  <si>
    <t> 32 </t>
  </si>
  <si>
    <t> 17 </t>
  </si>
  <si>
    <t> Magnus Groes (10,76), Young Sharks </t>
  </si>
  <si>
    <t> Hans Christian Nielsen (3,79), Storeslemmen </t>
  </si>
  <si>
    <t> 26 </t>
  </si>
  <si>
    <t> 18 </t>
  </si>
  <si>
    <t> Knud-Aage Boesgaard (5,09), Storeslemmen </t>
  </si>
  <si>
    <t> Lars Peter Damgaard (12,36), Aarhus BK </t>
  </si>
  <si>
    <t> 19 </t>
  </si>
  <si>
    <t> Morten Stege (8,32), Aarhus BK </t>
  </si>
  <si>
    <t> Thomas Nielsen (15,51), Kalundborg Bridgeklub </t>
  </si>
  <si>
    <t> 25 </t>
  </si>
  <si>
    <t> 20 </t>
  </si>
  <si>
    <t> Jan Petersen (12,70), Kalundborg Bridgeklub </t>
  </si>
  <si>
    <t> Peter Jacobsen (3,70), Rødovre Bridgeklub </t>
  </si>
  <si>
    <t> 21 </t>
  </si>
  <si>
    <t> Jan Jørgensen (10,34), Rødovre Bridgeklub </t>
  </si>
  <si>
    <t> Henrik Norman Hansen (8,48), Klubben af 1929 </t>
  </si>
  <si>
    <t> 30 </t>
  </si>
  <si>
    <t> Flemming Poulsen (7,26), Klubben af 1929 </t>
  </si>
  <si>
    <t> Sigurd Lauge Pedersen (8,45), One-eyed Jacks </t>
  </si>
  <si>
    <t> 23 </t>
  </si>
  <si>
    <t> Thorvald Aagaard (8,35), One-eyed Jacks </t>
  </si>
  <si>
    <t> Ole Vøgg Veje (14,82), Fjends Bridgeklub </t>
  </si>
  <si>
    <t> 24 </t>
  </si>
  <si>
    <t> John Høgh (16,95), Fjends Bridgeklub </t>
  </si>
  <si>
    <t> Jørn Jeppesen (5,30), Aabenraa Bridge Center </t>
  </si>
  <si>
    <t> Jes Sundstrøm Brabrand (14,49), Aabenraa Bridge Center </t>
  </si>
  <si>
    <t> Sune Groes (15,95), Haderslev Bridgecenter </t>
  </si>
  <si>
    <t> Mogens Rerup (10,75), Haderslev Bridgecenter </t>
  </si>
  <si>
    <t> Kristian Tylvad (5,84), Bridgeklubben Nord </t>
  </si>
  <si>
    <t> Andreas Marquardsen (6,05), Bridgeklubben Nord </t>
  </si>
  <si>
    <t> Rasmus Rask Jepsen (18,08), Aarhus BK </t>
  </si>
  <si>
    <t> 36 </t>
  </si>
  <si>
    <t> 28 </t>
  </si>
  <si>
    <t> Morten Jepsen (6,08), Bridgeklubben Nord </t>
  </si>
  <si>
    <t> Rikke Christiansen (15,88), Aarhus BK </t>
  </si>
  <si>
    <t> Preben Taasti (15,57), Aarhus BK </t>
  </si>
  <si>
    <t> Thorkild Andersen (10,78), Kibæk Bridgeklub </t>
  </si>
  <si>
    <t> Preben Jensen (25,09), Kibæk Bridgeklub </t>
  </si>
  <si>
    <t> Ulla Zeeberg (9,01), plan b bridgeklub </t>
  </si>
  <si>
    <t> 37 </t>
  </si>
  <si>
    <t> 31 </t>
  </si>
  <si>
    <t> Christina Klemmensen (12,45), Young Sharks </t>
  </si>
  <si>
    <t> Ginette Blansjaar (15,35), Vodskov Bridgeklub </t>
  </si>
  <si>
    <t> Erik Christensen (12,22), Vodskov Bridgeklub </t>
  </si>
  <si>
    <t> Helge Hesselberg (13,80), Rødovre Bridgeklub </t>
  </si>
  <si>
    <t> 35 </t>
  </si>
  <si>
    <t> 33 </t>
  </si>
  <si>
    <t> Jakob Bjerrum (14,95), Rødovre Bridgeklub </t>
  </si>
  <si>
    <t> Mikael Povlsen (23,31), Kolding Bridge Center </t>
  </si>
  <si>
    <t> Søren Peter Nielsen (13,75), Kolding Bridge Center </t>
  </si>
  <si>
    <t> Martin Schaltz (2,24), One-eyed Jacks </t>
  </si>
  <si>
    <t> Anders Hagen (4,91), Young Sharks </t>
  </si>
  <si>
    <t> Ulrik Zeeberg (7,64), One-eyed Jacks </t>
  </si>
  <si>
    <t> Thomas Vang Larsen (6,11), Blakset-Klubberne </t>
  </si>
  <si>
    <t> Karl Bo Jensen (16,91), Enigheden, Sønderborg </t>
  </si>
  <si>
    <t> Leif Aas Andersen (15,89), Enigheden, Sønderborg </t>
  </si>
  <si>
    <t> Kirsten Vesth Hansen (21,35), Islev Bridgeklub </t>
  </si>
  <si>
    <t> 38 </t>
  </si>
  <si>
    <t> Dan Mungaard (19,58), Studenterforeningens BC </t>
  </si>
  <si>
    <t> Morten Skovsted Eriksen (16,85), Rødovre Bridgeklub </t>
  </si>
  <si>
    <t> 39 </t>
  </si>
  <si>
    <t> Henrik Friis (16,70), Rødovre Bridgeklub </t>
  </si>
  <si>
    <t> Michael Askgaard (2,46), One-eyed Jacks </t>
  </si>
  <si>
    <t> Kasper Konow (4,15), One-eyed Jacks </t>
  </si>
  <si>
    <t>Par</t>
  </si>
  <si>
    <t>Score</t>
  </si>
  <si>
    <t>Forskel</t>
  </si>
  <si>
    <t>Procent</t>
  </si>
  <si>
    <t>Nr.</t>
  </si>
  <si>
    <t> Stig Werdelin (4,85), One-eyed Jacks </t>
  </si>
  <si>
    <t> Mathias Bruun (3,33), Blakset-Klubberne </t>
  </si>
  <si>
    <t> Michael Askgaard (1,70), One-eyed Jacks </t>
  </si>
  <si>
    <t> Kasper Konow (3,39), One-eyed Jacks </t>
  </si>
  <si>
    <t> Dorthe Schaltz (1,66), One-eyed Jacks </t>
  </si>
  <si>
    <t> Peter Schaltz (2,66), One-eyed Jacks </t>
  </si>
  <si>
    <t> Hans Christian Nielsen (3,15), Storeslemmen </t>
  </si>
  <si>
    <t> Knud-Aage Boesgaard (4,44), Storeslemmen </t>
  </si>
  <si>
    <t> Dennis Koch-Palmund (3,79), One-eyed Jacks </t>
  </si>
  <si>
    <t> Morten Lund Madsen (0,40), One-eyed Jacks </t>
  </si>
  <si>
    <t> Lars Frost Mathiesen (7,69), Bridgecenter Nordsjælland </t>
  </si>
  <si>
    <t> Niels Foged (6,40), One-eyed Jacks </t>
  </si>
  <si>
    <t> Steen Schou (5,01), Aarhus BK </t>
  </si>
  <si>
    <t> Frederik Mørk (8,96), Vejle Bridgeklub af 1951 </t>
  </si>
  <si>
    <t> Lars Peter Damgaard (11,12), Aarhus BK </t>
  </si>
  <si>
    <t> Morten Stege (7,09), Aarhus BK </t>
  </si>
  <si>
    <t> Ulrik Zeeberg (6,85), One-eyed Jacks </t>
  </si>
  <si>
    <t> Thomas Vang Larsen (5,32), Blakset-Klubberne </t>
  </si>
  <si>
    <t> Lauge Schäffer (3,61), One-eyed Jacks </t>
  </si>
  <si>
    <t> Jonas Houmøller (4,66), One-eyed Jacks </t>
  </si>
  <si>
    <t> Kristian Tylvad (5,73), Bridgeklubben Nord </t>
  </si>
  <si>
    <t> Andreas Marquardsen (5,94), Bridgeklubben Nord </t>
  </si>
  <si>
    <t> Helle Rasmussen (8,80), Odense Bridgeklub </t>
  </si>
  <si>
    <t> Lone Bilde (8,12), One-eyed Jacks </t>
  </si>
  <si>
    <t> Henrik Caspersen (3,19), Aarhus BK </t>
  </si>
  <si>
    <t> Hans Chr Graversen (3,79), Bridgeklubben Nord </t>
  </si>
  <si>
    <t> Frank Paaskesen (5,51), Ballerup Bridge Club </t>
  </si>
  <si>
    <t> Martin Buch (6,47), Ballerup Bridge Club </t>
  </si>
  <si>
    <t> Erik Brok (6,12), Klør 10, Vejle </t>
  </si>
  <si>
    <t> Otto Dahl (10,01), Klør 10, Vejle </t>
  </si>
  <si>
    <t> Hans Kristian Sørensen (10,06), Aarhus BK </t>
  </si>
  <si>
    <t> Niels Henriksen (11,31), Aarhus BK </t>
  </si>
  <si>
    <t> Peter Jacobsen (3,89), Rødovre Bridgeklub </t>
  </si>
  <si>
    <t> Jan Jørgensen (10,52), Rødovre Bridgeklub </t>
  </si>
  <si>
    <t> Ulla Zeeberg (8,00), plan b bridgeklub </t>
  </si>
  <si>
    <t> Christina Klemmensen (11,45), Young Sharks </t>
  </si>
  <si>
    <t> Jørn Jeppesen (4,74), Aabenraa Bridge Center </t>
  </si>
  <si>
    <t> Jes Sundstrøm Brabrand (13,94), Aabenraa Bridge Center </t>
  </si>
  <si>
    <t> Daniel Bang-Ortmann (14,41), Young Sharks </t>
  </si>
  <si>
    <t> Simon Ortmann (10,97), Young Sharks </t>
  </si>
  <si>
    <t> Henrik Norman Hansen (8,34), Klubben af 1929 </t>
  </si>
  <si>
    <t> Flemming Poulsen (7,12), Klubben af 1929 </t>
  </si>
  <si>
    <t> Martin Schaltz (3,53), One-eyed Jacks </t>
  </si>
  <si>
    <t> Anders Hagen (6,21), Young Sharks </t>
  </si>
  <si>
    <t> Ole Vøgg Veje (14,21), Fjends Bridgeklub </t>
  </si>
  <si>
    <t> John Høgh (16,34), Fjends Bridgeklub </t>
  </si>
  <si>
    <t> Preben Schmidt (8,69), Young Sharks </t>
  </si>
  <si>
    <t> Magnus Groes (10,73), Young Sharks </t>
  </si>
  <si>
    <t> Lars Andersen (11,95), Morsø Bridgeklub </t>
  </si>
  <si>
    <t> Lars Kristensen (9,94), Morsø Bridgeklub </t>
  </si>
  <si>
    <t> Sigurd Lauge Pedersen (8,79), One-eyed Jacks </t>
  </si>
  <si>
    <t> Thorvald Aagaard (8,70), One-eyed Jacks </t>
  </si>
  <si>
    <t> Helge Hesselberg (13,69), Rødovre Bridgeklub </t>
  </si>
  <si>
    <t> Jakob Bjerrum (14,83), Rødovre Bridgeklub </t>
  </si>
  <si>
    <t> Lars Venø Jakobsen (17,51), Bridgeklubben Nord </t>
  </si>
  <si>
    <t> Martin Hilmer Jensen (8,41), Bridgeklubben Nord </t>
  </si>
  <si>
    <t> Rikke Christiansen (15,56), Aarhus BK </t>
  </si>
  <si>
    <t> Preben Taasti (15,24), Aarhus BK </t>
  </si>
  <si>
    <t> Rikke Jørgensen (24,99), Aarhus BK </t>
  </si>
  <si>
    <t> Morten Jepsen (6,25), Bridgeklubben Nord </t>
  </si>
  <si>
    <t> Mikael Povlsen (21,71), Kolding Bridge Center </t>
  </si>
  <si>
    <t> Søren Peter Nielsen (12,15), Kolding Bridge Center </t>
  </si>
  <si>
    <t> Henrik Kristensen (13,09), Rødovre Bridgeklub </t>
  </si>
  <si>
    <t> Henrik Friis (16,38), Rødovre Bridgeklub </t>
  </si>
  <si>
    <t> Karl Bo Jensen (16,26), Enigheden, Sønderborg </t>
  </si>
  <si>
    <t> Leif Aas Andersen (15,23), Enigheden, Sønderborg </t>
  </si>
  <si>
    <t> Kasper Dam Kærgaard (13,79), Holte Bridgeklub </t>
  </si>
  <si>
    <t> Niels Tofte (14,58), Søborg Bridgeklub </t>
  </si>
  <si>
    <t> Thomas Nielsen (15,83), Kalundborg Bridgeklub </t>
  </si>
  <si>
    <t> Jan Petersen (13,02), Kalundborg Bridgeklub </t>
  </si>
  <si>
    <t> Thomas Mørkeberg (6,83), Næstved Bridgeklub </t>
  </si>
  <si>
    <t> Bente Christensen (17,07), Næstved Bridgeklub </t>
  </si>
  <si>
    <t> Sune Groes (17,20), Haderslev Bridgecenter </t>
  </si>
  <si>
    <t> Mogens Rerup (12,00), Haderslev Bridgecenter </t>
  </si>
  <si>
    <t> Kirsten Vesth Hansen (20,83), Islev Bridgeklub </t>
  </si>
  <si>
    <t> Dan Mungaard (19,06), Studenterforeningens BC </t>
  </si>
  <si>
    <t> Ginette Blansjaar (18,52), Vodskov Bridgeklub </t>
  </si>
  <si>
    <t> Erik Christensen (15,39), Vodskov Bridgeklub </t>
  </si>
  <si>
    <t> Thorkild Andersen (11,54), Kibæk Bridgeklub </t>
  </si>
  <si>
    <t> Preben Jensen (25,85), Kibæk Bridgeklub </t>
  </si>
  <si>
    <t>2*top</t>
  </si>
  <si>
    <t>3*top</t>
  </si>
  <si>
    <t>Score 2 * top</t>
  </si>
  <si>
    <t>Ny plads/ ændring</t>
  </si>
  <si>
    <t>Score 3* top</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</si>
</sst>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9" formatCode="0.0"/>
    <numFmt numFmtId="170" formatCode="0.0%"/>
  </numFmts>
  <fonts count="7" x14ac:knownFonts="1">
    <font>
      <sz val="11"/>
      <color theme="1"/>
      <name val="Calibri"/>
      <family val="2"/>
      <scheme val="minor"/>
    </font>
    <font>
      <sz val="11"/>
      <color theme="1"/>
      <name val="Calibri"/>
      <family val="2"/>
      <scheme val="minor"/>
    </font>
    <font>
      <sz val="12"/>
      <color rgb="FF000000"/>
      <name val="Arial"/>
      <family val="2"/>
    </font>
    <font>
      <u/>
      <sz val="11"/>
      <color theme="10"/>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s>
  <fills count="4">
    <fill>
      <patternFill patternType="none"/>
    </fill>
    <fill>
      <patternFill patternType="gray125"/>
    </fill>
    <fill>
      <patternFill patternType="solid">
        <fgColor rgb="FFE9E9E9"/>
        <bgColor indexed="64"/>
      </patternFill>
    </fill>
    <fill>
      <patternFill patternType="solid">
        <fgColor rgb="FFF7F7F7"/>
        <bgColor indexed="64"/>
      </patternFill>
    </fill>
  </fills>
  <borders count="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39">
    <xf numFmtId="0" fontId="0" fillId="0" borderId="0" xfId="0"/>
    <xf numFmtId="0" fontId="3" fillId="3" borderId="0" xfId="2" applyFill="1" applyAlignment="1">
      <alignment horizontal="left" vertical="center" wrapText="1"/>
    </xf>
    <xf numFmtId="0" fontId="3" fillId="2" borderId="0" xfId="2" applyFill="1" applyAlignment="1">
      <alignment horizontal="left" vertical="center" wrapText="1"/>
    </xf>
    <xf numFmtId="0" fontId="2" fillId="3" borderId="0" xfId="0" applyFont="1" applyFill="1" applyAlignment="1">
      <alignment horizontal="center" vertical="center" wrapText="1"/>
    </xf>
    <xf numFmtId="0" fontId="2" fillId="2" borderId="0" xfId="0" applyFont="1" applyFill="1" applyAlignment="1">
      <alignment horizontal="center" vertical="center" wrapText="1"/>
    </xf>
    <xf numFmtId="1" fontId="2" fillId="3" borderId="0" xfId="0" applyNumberFormat="1" applyFont="1" applyFill="1" applyAlignment="1">
      <alignment horizontal="right" vertical="center" wrapText="1"/>
    </xf>
    <xf numFmtId="1" fontId="2" fillId="2" borderId="0" xfId="0" applyNumberFormat="1" applyFont="1" applyFill="1" applyAlignment="1">
      <alignment horizontal="right" vertical="center" wrapText="1"/>
    </xf>
    <xf numFmtId="1" fontId="0" fillId="0" borderId="0" xfId="0" applyNumberFormat="1"/>
    <xf numFmtId="9" fontId="0" fillId="0" borderId="0" xfId="1" applyFont="1"/>
    <xf numFmtId="170" fontId="0" fillId="0" borderId="0" xfId="1" applyNumberFormat="1" applyFont="1"/>
    <xf numFmtId="169" fontId="0" fillId="0" borderId="0" xfId="0" applyNumberFormat="1"/>
    <xf numFmtId="0" fontId="4" fillId="0" borderId="0" xfId="0" applyFont="1"/>
    <xf numFmtId="0" fontId="5" fillId="0" borderId="0" xfId="0" applyFont="1"/>
    <xf numFmtId="0" fontId="6" fillId="3" borderId="1" xfId="0" applyFont="1" applyFill="1" applyBorder="1" applyAlignment="1">
      <alignment horizontal="center" vertical="center" wrapText="1"/>
    </xf>
    <xf numFmtId="0" fontId="3" fillId="3" borderId="2" xfId="2" applyFill="1" applyBorder="1" applyAlignment="1">
      <alignment horizontal="left" vertical="center" wrapText="1"/>
    </xf>
    <xf numFmtId="169" fontId="0" fillId="0" borderId="2" xfId="0" applyNumberFormat="1" applyBorder="1"/>
    <xf numFmtId="0" fontId="0" fillId="0" borderId="2" xfId="0" applyBorder="1"/>
    <xf numFmtId="0" fontId="6" fillId="3" borderId="3" xfId="0" applyFont="1" applyFill="1" applyBorder="1" applyAlignment="1">
      <alignment horizontal="center" vertical="center" wrapText="1"/>
    </xf>
    <xf numFmtId="0" fontId="3" fillId="3" borderId="4" xfId="2" applyFill="1" applyBorder="1" applyAlignment="1">
      <alignment horizontal="left" vertical="center" wrapText="1"/>
    </xf>
    <xf numFmtId="0" fontId="0" fillId="0" borderId="4" xfId="0" applyBorder="1"/>
    <xf numFmtId="0" fontId="3" fillId="2" borderId="2" xfId="2" applyFill="1" applyBorder="1" applyAlignment="1">
      <alignment horizontal="left" vertical="center" wrapText="1"/>
    </xf>
    <xf numFmtId="0" fontId="3" fillId="2" borderId="4" xfId="2" applyFill="1" applyBorder="1" applyAlignment="1">
      <alignment horizontal="left" vertical="center" wrapText="1"/>
    </xf>
    <xf numFmtId="169" fontId="0" fillId="0" borderId="2" xfId="0" applyNumberFormat="1" applyBorder="1" applyAlignment="1">
      <alignment horizontal="center"/>
    </xf>
    <xf numFmtId="169" fontId="0" fillId="0" borderId="4" xfId="0" applyNumberFormat="1" applyBorder="1" applyAlignment="1">
      <alignment horizontal="center"/>
    </xf>
    <xf numFmtId="0" fontId="5" fillId="0" borderId="1" xfId="0" applyFont="1" applyBorder="1"/>
    <xf numFmtId="0" fontId="5" fillId="0" borderId="2" xfId="0" applyFont="1" applyBorder="1"/>
    <xf numFmtId="0" fontId="5" fillId="0" borderId="5" xfId="0" applyFont="1" applyBorder="1"/>
    <xf numFmtId="0" fontId="0" fillId="0" borderId="5" xfId="0" applyBorder="1"/>
    <xf numFmtId="0" fontId="6" fillId="3" borderId="5" xfId="0" applyFont="1" applyFill="1" applyBorder="1" applyAlignment="1">
      <alignment horizontal="right" vertical="center" wrapText="1"/>
    </xf>
    <xf numFmtId="0" fontId="6" fillId="3" borderId="6" xfId="0" applyFont="1" applyFill="1" applyBorder="1" applyAlignment="1">
      <alignment horizontal="right" vertical="center" wrapText="1"/>
    </xf>
    <xf numFmtId="0" fontId="6" fillId="2" borderId="5" xfId="0" applyFont="1" applyFill="1" applyBorder="1" applyAlignment="1">
      <alignment horizontal="right" vertical="center" wrapText="1"/>
    </xf>
    <xf numFmtId="0" fontId="6" fillId="2" borderId="6" xfId="0" applyFont="1" applyFill="1" applyBorder="1" applyAlignment="1">
      <alignment horizontal="right" vertical="center" wrapText="1"/>
    </xf>
    <xf numFmtId="0" fontId="5" fillId="0" borderId="5" xfId="0" applyFont="1" applyBorder="1" applyAlignment="1">
      <alignment wrapText="1"/>
    </xf>
    <xf numFmtId="169" fontId="0" fillId="0" borderId="1" xfId="0" applyNumberFormat="1" applyBorder="1"/>
    <xf numFmtId="0" fontId="0" fillId="0" borderId="3" xfId="0" applyBorder="1"/>
    <xf numFmtId="0" fontId="0" fillId="0" borderId="6" xfId="0" applyFont="1" applyBorder="1"/>
    <xf numFmtId="0" fontId="0" fillId="0" borderId="1" xfId="0" applyBorder="1"/>
    <xf numFmtId="169" fontId="0" fillId="0" borderId="3" xfId="0" applyNumberFormat="1" applyBorder="1"/>
    <xf numFmtId="0" fontId="5" fillId="0" borderId="2" xfId="0" applyFont="1" applyBorder="1" applyAlignment="1">
      <alignment wrapText="1"/>
    </xf>
  </cellXfs>
  <cellStyles count="3">
    <cellStyle name="Link" xfId="2" builtinId="8"/>
    <cellStyle name="Normal" xfId="0" builtinId="0"/>
    <cellStyle name="Pro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bridge.dk/2014/Klub5/Turneringer/PRegnskab_S38_P117.html" TargetMode="External"/><Relationship Id="rId18" Type="http://schemas.openxmlformats.org/officeDocument/2006/relationships/hyperlink" Target="http://bridge.dk/2014/Klub5/Turneringer/PRegnskab_S38_P112.html" TargetMode="External"/><Relationship Id="rId26" Type="http://schemas.openxmlformats.org/officeDocument/2006/relationships/hyperlink" Target="http://bridge.dk/2014/Klub5/Turneringer/PRegnskab_S38_P75.html" TargetMode="External"/><Relationship Id="rId39" Type="http://schemas.openxmlformats.org/officeDocument/2006/relationships/hyperlink" Target="http://bridge.dk/2014/Klub5/Turneringer/PRegnskab_S38_P14.html" TargetMode="External"/><Relationship Id="rId21" Type="http://schemas.openxmlformats.org/officeDocument/2006/relationships/hyperlink" Target="http://bridge.dk/2014/Klub5/Turneringer/PRegnskab_S38_P79.html" TargetMode="External"/><Relationship Id="rId34" Type="http://schemas.openxmlformats.org/officeDocument/2006/relationships/hyperlink" Target="http://bridge.dk/2014/Klub5/Turneringer/PRegnskab_S38_P72.html" TargetMode="External"/><Relationship Id="rId42" Type="http://schemas.openxmlformats.org/officeDocument/2006/relationships/hyperlink" Target="http://bridge.dk/2014/Klub5/Turneringer/PRegnskab_S38_P51.html" TargetMode="External"/><Relationship Id="rId47" Type="http://schemas.openxmlformats.org/officeDocument/2006/relationships/hyperlink" Target="http://bridge.dk/2014/Klub5/Turneringer/PRegnskab_S38_P87.html" TargetMode="External"/><Relationship Id="rId50" Type="http://schemas.openxmlformats.org/officeDocument/2006/relationships/hyperlink" Target="http://bridge.dk/2014/Klub5/Turneringer/PRegnskab_S38_P58.html" TargetMode="External"/><Relationship Id="rId55" Type="http://schemas.openxmlformats.org/officeDocument/2006/relationships/hyperlink" Target="http://bridge.dk/2014/Klub5/Turneringer/PRegnskab_S38_P1.html" TargetMode="External"/><Relationship Id="rId63" Type="http://schemas.openxmlformats.org/officeDocument/2006/relationships/hyperlink" Target="http://bridge.dk/2014/Klub5/Turneringer/PRegnskab_S38_P73.html" TargetMode="External"/><Relationship Id="rId68" Type="http://schemas.openxmlformats.org/officeDocument/2006/relationships/hyperlink" Target="http://bridge.dk/2014/Klub5/Turneringer/PRegnskab_S38_P104.html" TargetMode="External"/><Relationship Id="rId76" Type="http://schemas.openxmlformats.org/officeDocument/2006/relationships/hyperlink" Target="http://bridge.dk/2014/Klub5/Turneringer/PRegnskab_S38_P13.html" TargetMode="External"/><Relationship Id="rId7" Type="http://schemas.openxmlformats.org/officeDocument/2006/relationships/hyperlink" Target="http://bridge.dk/2014/Klub5/Turneringer/PRegnskab_S38_P110.html" TargetMode="External"/><Relationship Id="rId71" Type="http://schemas.openxmlformats.org/officeDocument/2006/relationships/hyperlink" Target="http://bridge.dk/2014/Klub5/Turneringer/PRegnskab_S38_P17.html" TargetMode="External"/><Relationship Id="rId2" Type="http://schemas.openxmlformats.org/officeDocument/2006/relationships/hyperlink" Target="http://bridge.dk/2014/Klub5/Turneringer/PRegnskab_S38_P22.html" TargetMode="External"/><Relationship Id="rId16" Type="http://schemas.openxmlformats.org/officeDocument/2006/relationships/hyperlink" Target="http://bridge.dk/2014/Klub5/Turneringer/PRegnskab_S38_P34.html" TargetMode="External"/><Relationship Id="rId29" Type="http://schemas.openxmlformats.org/officeDocument/2006/relationships/hyperlink" Target="http://bridge.dk/2014/Klub5/Turneringer/PRegnskab_S38_P38.html" TargetMode="External"/><Relationship Id="rId11" Type="http://schemas.openxmlformats.org/officeDocument/2006/relationships/hyperlink" Target="http://bridge.dk/2014/Klub5/Turneringer/PRegnskab_S38_P29.html" TargetMode="External"/><Relationship Id="rId24" Type="http://schemas.openxmlformats.org/officeDocument/2006/relationships/hyperlink" Target="http://bridge.dk/2014/Klub5/Turneringer/PRegnskab_S38_P66.html" TargetMode="External"/><Relationship Id="rId32" Type="http://schemas.openxmlformats.org/officeDocument/2006/relationships/hyperlink" Target="http://bridge.dk/2014/Klub5/Turneringer/PRegnskab_S38_P30.html" TargetMode="External"/><Relationship Id="rId37" Type="http://schemas.openxmlformats.org/officeDocument/2006/relationships/hyperlink" Target="http://bridge.dk/2014/Klub5/Turneringer/PRegnskab_S38_P57.html" TargetMode="External"/><Relationship Id="rId40" Type="http://schemas.openxmlformats.org/officeDocument/2006/relationships/hyperlink" Target="http://bridge.dk/2014/Klub5/Turneringer/PRegnskab_S38_P14.html" TargetMode="External"/><Relationship Id="rId45" Type="http://schemas.openxmlformats.org/officeDocument/2006/relationships/hyperlink" Target="http://bridge.dk/2014/Klub5/Turneringer/PRegnskab_S38_P6.html" TargetMode="External"/><Relationship Id="rId53" Type="http://schemas.openxmlformats.org/officeDocument/2006/relationships/hyperlink" Target="http://bridge.dk/2014/Klub5/Turneringer/PRegnskab_S38_P12.html" TargetMode="External"/><Relationship Id="rId58" Type="http://schemas.openxmlformats.org/officeDocument/2006/relationships/hyperlink" Target="http://bridge.dk/2014/Klub5/Turneringer/PRegnskab_S38_P52.html" TargetMode="External"/><Relationship Id="rId66" Type="http://schemas.openxmlformats.org/officeDocument/2006/relationships/hyperlink" Target="http://bridge.dk/2014/Klub5/Turneringer/PRegnskab_S38_P116.html" TargetMode="External"/><Relationship Id="rId74" Type="http://schemas.openxmlformats.org/officeDocument/2006/relationships/hyperlink" Target="http://bridge.dk/2014/Klub5/Turneringer/PRegnskab_S38_P107.html" TargetMode="External"/><Relationship Id="rId79" Type="http://schemas.openxmlformats.org/officeDocument/2006/relationships/hyperlink" Target="http://bridge.dk/2014/Klub5/Turneringer/PRegnskab_S38_P65.html" TargetMode="External"/><Relationship Id="rId5" Type="http://schemas.openxmlformats.org/officeDocument/2006/relationships/hyperlink" Target="http://bridge.dk/2014/Klub5/Turneringer/PRegnskab_S38_P91.html" TargetMode="External"/><Relationship Id="rId61" Type="http://schemas.openxmlformats.org/officeDocument/2006/relationships/hyperlink" Target="http://bridge.dk/2014/Klub5/Turneringer/PRegnskab_S38_P54.html" TargetMode="External"/><Relationship Id="rId10" Type="http://schemas.openxmlformats.org/officeDocument/2006/relationships/hyperlink" Target="http://bridge.dk/2014/Klub5/Turneringer/PRegnskab_S38_P50.html" TargetMode="External"/><Relationship Id="rId19" Type="http://schemas.openxmlformats.org/officeDocument/2006/relationships/hyperlink" Target="http://bridge.dk/2014/Klub5/Turneringer/PRegnskab_S38_P93.html" TargetMode="External"/><Relationship Id="rId31" Type="http://schemas.openxmlformats.org/officeDocument/2006/relationships/hyperlink" Target="http://bridge.dk/2014/Klub5/Turneringer/PRegnskab_S38_P30.html" TargetMode="External"/><Relationship Id="rId44" Type="http://schemas.openxmlformats.org/officeDocument/2006/relationships/hyperlink" Target="http://bridge.dk/2014/Klub5/Turneringer/PRegnskab_S38_P92.html" TargetMode="External"/><Relationship Id="rId52" Type="http://schemas.openxmlformats.org/officeDocument/2006/relationships/hyperlink" Target="http://bridge.dk/2014/Klub5/Turneringer/PRegnskab_S38_P108.html" TargetMode="External"/><Relationship Id="rId60" Type="http://schemas.openxmlformats.org/officeDocument/2006/relationships/hyperlink" Target="http://bridge.dk/2014/Klub5/Turneringer/PRegnskab_S38_P76.html" TargetMode="External"/><Relationship Id="rId65" Type="http://schemas.openxmlformats.org/officeDocument/2006/relationships/hyperlink" Target="http://bridge.dk/2014/Klub5/Turneringer/PRegnskab_S38_P116.html" TargetMode="External"/><Relationship Id="rId73" Type="http://schemas.openxmlformats.org/officeDocument/2006/relationships/hyperlink" Target="http://bridge.dk/2014/Klub5/Turneringer/PRegnskab_S38_P107.html" TargetMode="External"/><Relationship Id="rId78" Type="http://schemas.openxmlformats.org/officeDocument/2006/relationships/hyperlink" Target="http://bridge.dk/2014/Klub5/Turneringer/PRegnskab_S38_P27.html" TargetMode="External"/><Relationship Id="rId81" Type="http://schemas.openxmlformats.org/officeDocument/2006/relationships/printerSettings" Target="../printerSettings/printerSettings1.bin"/><Relationship Id="rId4" Type="http://schemas.openxmlformats.org/officeDocument/2006/relationships/hyperlink" Target="http://bridge.dk/2014/Klub5/Turneringer/PRegnskab_S38_P37.html" TargetMode="External"/><Relationship Id="rId9" Type="http://schemas.openxmlformats.org/officeDocument/2006/relationships/hyperlink" Target="http://bridge.dk/2014/Klub5/Turneringer/PRegnskab_S38_P50.html" TargetMode="External"/><Relationship Id="rId14" Type="http://schemas.openxmlformats.org/officeDocument/2006/relationships/hyperlink" Target="http://bridge.dk/2014/Klub5/Turneringer/PRegnskab_S38_P117.html" TargetMode="External"/><Relationship Id="rId22" Type="http://schemas.openxmlformats.org/officeDocument/2006/relationships/hyperlink" Target="http://bridge.dk/2014/Klub5/Turneringer/PRegnskab_S38_P79.html" TargetMode="External"/><Relationship Id="rId27" Type="http://schemas.openxmlformats.org/officeDocument/2006/relationships/hyperlink" Target="http://bridge.dk/2014/Klub5/Turneringer/PRegnskab_S38_P77.html" TargetMode="External"/><Relationship Id="rId30" Type="http://schemas.openxmlformats.org/officeDocument/2006/relationships/hyperlink" Target="http://bridge.dk/2014/Klub5/Turneringer/PRegnskab_S38_P38.html" TargetMode="External"/><Relationship Id="rId35" Type="http://schemas.openxmlformats.org/officeDocument/2006/relationships/hyperlink" Target="http://bridge.dk/2014/Klub5/Turneringer/PRegnskab_S38_P89.html" TargetMode="External"/><Relationship Id="rId43" Type="http://schemas.openxmlformats.org/officeDocument/2006/relationships/hyperlink" Target="http://bridge.dk/2014/Klub5/Turneringer/PRegnskab_S38_P92.html" TargetMode="External"/><Relationship Id="rId48" Type="http://schemas.openxmlformats.org/officeDocument/2006/relationships/hyperlink" Target="http://bridge.dk/2014/Klub5/Turneringer/PRegnskab_S38_P87.html" TargetMode="External"/><Relationship Id="rId56" Type="http://schemas.openxmlformats.org/officeDocument/2006/relationships/hyperlink" Target="http://bridge.dk/2014/Klub5/Turneringer/PRegnskab_S38_P1.html" TargetMode="External"/><Relationship Id="rId64" Type="http://schemas.openxmlformats.org/officeDocument/2006/relationships/hyperlink" Target="http://bridge.dk/2014/Klub5/Turneringer/PRegnskab_S38_P73.html" TargetMode="External"/><Relationship Id="rId69" Type="http://schemas.openxmlformats.org/officeDocument/2006/relationships/hyperlink" Target="http://bridge.dk/2014/Klub5/Turneringer/PRegnskab_S38_P109.html" TargetMode="External"/><Relationship Id="rId77" Type="http://schemas.openxmlformats.org/officeDocument/2006/relationships/hyperlink" Target="http://bridge.dk/2014/Klub5/Turneringer/PRegnskab_S38_P27.html" TargetMode="External"/><Relationship Id="rId8" Type="http://schemas.openxmlformats.org/officeDocument/2006/relationships/hyperlink" Target="http://bridge.dk/2014/Klub5/Turneringer/PRegnskab_S38_P110.html" TargetMode="External"/><Relationship Id="rId51" Type="http://schemas.openxmlformats.org/officeDocument/2006/relationships/hyperlink" Target="http://bridge.dk/2014/Klub5/Turneringer/PRegnskab_S38_P108.html" TargetMode="External"/><Relationship Id="rId72" Type="http://schemas.openxmlformats.org/officeDocument/2006/relationships/hyperlink" Target="http://bridge.dk/2014/Klub5/Turneringer/PRegnskab_S38_P17.html" TargetMode="External"/><Relationship Id="rId80" Type="http://schemas.openxmlformats.org/officeDocument/2006/relationships/hyperlink" Target="http://bridge.dk/2014/Klub5/Turneringer/PRegnskab_S38_P65.html" TargetMode="External"/><Relationship Id="rId3" Type="http://schemas.openxmlformats.org/officeDocument/2006/relationships/hyperlink" Target="http://bridge.dk/2014/Klub5/Turneringer/PRegnskab_S38_P37.html" TargetMode="External"/><Relationship Id="rId12" Type="http://schemas.openxmlformats.org/officeDocument/2006/relationships/hyperlink" Target="http://bridge.dk/2014/Klub5/Turneringer/PRegnskab_S38_P29.html" TargetMode="External"/><Relationship Id="rId17" Type="http://schemas.openxmlformats.org/officeDocument/2006/relationships/hyperlink" Target="http://bridge.dk/2014/Klub5/Turneringer/PRegnskab_S38_P112.html" TargetMode="External"/><Relationship Id="rId25" Type="http://schemas.openxmlformats.org/officeDocument/2006/relationships/hyperlink" Target="http://bridge.dk/2014/Klub5/Turneringer/PRegnskab_S38_P75.html" TargetMode="External"/><Relationship Id="rId33" Type="http://schemas.openxmlformats.org/officeDocument/2006/relationships/hyperlink" Target="http://bridge.dk/2014/Klub5/Turneringer/PRegnskab_S38_P72.html" TargetMode="External"/><Relationship Id="rId38" Type="http://schemas.openxmlformats.org/officeDocument/2006/relationships/hyperlink" Target="http://bridge.dk/2014/Klub5/Turneringer/PRegnskab_S38_P57.html" TargetMode="External"/><Relationship Id="rId46" Type="http://schemas.openxmlformats.org/officeDocument/2006/relationships/hyperlink" Target="http://bridge.dk/2014/Klub5/Turneringer/PRegnskab_S38_P6.html" TargetMode="External"/><Relationship Id="rId59" Type="http://schemas.openxmlformats.org/officeDocument/2006/relationships/hyperlink" Target="http://bridge.dk/2014/Klub5/Turneringer/PRegnskab_S38_P76.html" TargetMode="External"/><Relationship Id="rId67" Type="http://schemas.openxmlformats.org/officeDocument/2006/relationships/hyperlink" Target="http://bridge.dk/2014/Klub5/Turneringer/PRegnskab_S38_P104.html" TargetMode="External"/><Relationship Id="rId20" Type="http://schemas.openxmlformats.org/officeDocument/2006/relationships/hyperlink" Target="http://bridge.dk/2014/Klub5/Turneringer/PRegnskab_S38_P93.html" TargetMode="External"/><Relationship Id="rId41" Type="http://schemas.openxmlformats.org/officeDocument/2006/relationships/hyperlink" Target="http://bridge.dk/2014/Klub5/Turneringer/PRegnskab_S38_P51.html" TargetMode="External"/><Relationship Id="rId54" Type="http://schemas.openxmlformats.org/officeDocument/2006/relationships/hyperlink" Target="http://bridge.dk/2014/Klub5/Turneringer/PRegnskab_S38_P12.html" TargetMode="External"/><Relationship Id="rId62" Type="http://schemas.openxmlformats.org/officeDocument/2006/relationships/hyperlink" Target="http://bridge.dk/2014/Klub5/Turneringer/PRegnskab_S38_P54.html" TargetMode="External"/><Relationship Id="rId70" Type="http://schemas.openxmlformats.org/officeDocument/2006/relationships/hyperlink" Target="http://bridge.dk/2014/Klub5/Turneringer/PRegnskab_S38_P109.html" TargetMode="External"/><Relationship Id="rId75" Type="http://schemas.openxmlformats.org/officeDocument/2006/relationships/hyperlink" Target="http://bridge.dk/2014/Klub5/Turneringer/PRegnskab_S38_P13.html" TargetMode="External"/><Relationship Id="rId1" Type="http://schemas.openxmlformats.org/officeDocument/2006/relationships/hyperlink" Target="http://bridge.dk/2014/Klub5/Turneringer/PRegnskab_S38_P22.html" TargetMode="External"/><Relationship Id="rId6" Type="http://schemas.openxmlformats.org/officeDocument/2006/relationships/hyperlink" Target="http://bridge.dk/2014/Klub5/Turneringer/PRegnskab_S38_P91.html" TargetMode="External"/><Relationship Id="rId15" Type="http://schemas.openxmlformats.org/officeDocument/2006/relationships/hyperlink" Target="http://bridge.dk/2014/Klub5/Turneringer/PRegnskab_S38_P34.html" TargetMode="External"/><Relationship Id="rId23" Type="http://schemas.openxmlformats.org/officeDocument/2006/relationships/hyperlink" Target="http://bridge.dk/2014/Klub5/Turneringer/PRegnskab_S38_P66.html" TargetMode="External"/><Relationship Id="rId28" Type="http://schemas.openxmlformats.org/officeDocument/2006/relationships/hyperlink" Target="http://bridge.dk/2014/Klub5/Turneringer/PRegnskab_S38_P77.html" TargetMode="External"/><Relationship Id="rId36" Type="http://schemas.openxmlformats.org/officeDocument/2006/relationships/hyperlink" Target="http://bridge.dk/2014/Klub5/Turneringer/PRegnskab_S38_P89.html" TargetMode="External"/><Relationship Id="rId49" Type="http://schemas.openxmlformats.org/officeDocument/2006/relationships/hyperlink" Target="http://bridge.dk/2014/Klub5/Turneringer/PRegnskab_S38_P58.html" TargetMode="External"/><Relationship Id="rId57" Type="http://schemas.openxmlformats.org/officeDocument/2006/relationships/hyperlink" Target="http://bridge.dk/2014/Klub5/Turneringer/PRegnskab_S38_P52.htm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bridge.dk/2014/Klub5/Turneringer/PRegnskab_S277_P31.html" TargetMode="External"/><Relationship Id="rId18" Type="http://schemas.openxmlformats.org/officeDocument/2006/relationships/hyperlink" Target="http://bridge.dk/2014/Klub5/Turneringer/PRegnskab_S277_P30.html" TargetMode="External"/><Relationship Id="rId26" Type="http://schemas.openxmlformats.org/officeDocument/2006/relationships/hyperlink" Target="http://bridge.dk/2014/Klub5/Turneringer/PRegnskab_S277_P23.html" TargetMode="External"/><Relationship Id="rId39" Type="http://schemas.openxmlformats.org/officeDocument/2006/relationships/hyperlink" Target="http://bridge.dk/2014/Klub5/Turneringer/PRegnskab_S277_P20.html" TargetMode="External"/><Relationship Id="rId21" Type="http://schemas.openxmlformats.org/officeDocument/2006/relationships/hyperlink" Target="http://bridge.dk/2014/Klub5/Turneringer/PRegnskab_S277_P3.html" TargetMode="External"/><Relationship Id="rId34" Type="http://schemas.openxmlformats.org/officeDocument/2006/relationships/hyperlink" Target="http://bridge.dk/2014/Klub5/Turneringer/PRegnskab_S277_P13.html" TargetMode="External"/><Relationship Id="rId42" Type="http://schemas.openxmlformats.org/officeDocument/2006/relationships/hyperlink" Target="http://bridge.dk/2014/Klub5/Turneringer/PRegnskab_S277_P35.html" TargetMode="External"/><Relationship Id="rId47" Type="http://schemas.openxmlformats.org/officeDocument/2006/relationships/hyperlink" Target="http://bridge.dk/2014/Klub5/Turneringer/PRegnskab_S277_P15.html" TargetMode="External"/><Relationship Id="rId50" Type="http://schemas.openxmlformats.org/officeDocument/2006/relationships/hyperlink" Target="http://bridge.dk/2014/Klub5/Turneringer/PRegnskab_S277_P27.html" TargetMode="External"/><Relationship Id="rId55" Type="http://schemas.openxmlformats.org/officeDocument/2006/relationships/hyperlink" Target="http://bridge.dk/2014/Klub5/Turneringer/PRegnskab_S277_P25.html" TargetMode="External"/><Relationship Id="rId63" Type="http://schemas.openxmlformats.org/officeDocument/2006/relationships/hyperlink" Target="http://bridge.dk/2014/Klub5/Turneringer/PRegnskab_S277_P33.html" TargetMode="External"/><Relationship Id="rId68" Type="http://schemas.openxmlformats.org/officeDocument/2006/relationships/hyperlink" Target="http://bridge.dk/2014/Klub5/Turneringer/PRegnskab_S277_P24.html" TargetMode="External"/><Relationship Id="rId76" Type="http://schemas.openxmlformats.org/officeDocument/2006/relationships/hyperlink" Target="http://bridge.dk/2014/Klub5/Turneringer/PRegnskab_S277_P9.html" TargetMode="External"/><Relationship Id="rId7" Type="http://schemas.openxmlformats.org/officeDocument/2006/relationships/hyperlink" Target="http://bridge.dk/2014/Klub5/Turneringer/PRegnskab_S277_P7.html" TargetMode="External"/><Relationship Id="rId71" Type="http://schemas.openxmlformats.org/officeDocument/2006/relationships/hyperlink" Target="http://bridge.dk/2014/Klub5/Turneringer/PRegnskab_S277_P18.html" TargetMode="External"/><Relationship Id="rId2" Type="http://schemas.openxmlformats.org/officeDocument/2006/relationships/hyperlink" Target="http://bridge.dk/2014/Klub5/Turneringer/PRegnskab_S277_P32.html" TargetMode="External"/><Relationship Id="rId16" Type="http://schemas.openxmlformats.org/officeDocument/2006/relationships/hyperlink" Target="http://bridge.dk/2014/Klub5/Turneringer/PRegnskab_S277_P2.html" TargetMode="External"/><Relationship Id="rId29" Type="http://schemas.openxmlformats.org/officeDocument/2006/relationships/hyperlink" Target="http://bridge.dk/2014/Klub5/Turneringer/PRegnskab_S277_P1.html" TargetMode="External"/><Relationship Id="rId11" Type="http://schemas.openxmlformats.org/officeDocument/2006/relationships/hyperlink" Target="http://bridge.dk/2014/Klub5/Turneringer/PRegnskab_S277_P37.html" TargetMode="External"/><Relationship Id="rId24" Type="http://schemas.openxmlformats.org/officeDocument/2006/relationships/hyperlink" Target="http://bridge.dk/2014/Klub5/Turneringer/PRegnskab_S277_P29.html" TargetMode="External"/><Relationship Id="rId32" Type="http://schemas.openxmlformats.org/officeDocument/2006/relationships/hyperlink" Target="http://bridge.dk/2014/Klub5/Turneringer/PRegnskab_S277_P17.html" TargetMode="External"/><Relationship Id="rId37" Type="http://schemas.openxmlformats.org/officeDocument/2006/relationships/hyperlink" Target="http://bridge.dk/2014/Klub5/Turneringer/PRegnskab_S277_P11.html" TargetMode="External"/><Relationship Id="rId40" Type="http://schemas.openxmlformats.org/officeDocument/2006/relationships/hyperlink" Target="http://bridge.dk/2014/Klub5/Turneringer/PRegnskab_S277_P20.html" TargetMode="External"/><Relationship Id="rId45" Type="http://schemas.openxmlformats.org/officeDocument/2006/relationships/hyperlink" Target="http://bridge.dk/2014/Klub5/Turneringer/PRegnskab_S277_P14.html" TargetMode="External"/><Relationship Id="rId53" Type="http://schemas.openxmlformats.org/officeDocument/2006/relationships/hyperlink" Target="http://bridge.dk/2014/Klub5/Turneringer/PRegnskab_S277_P12.html" TargetMode="External"/><Relationship Id="rId58" Type="http://schemas.openxmlformats.org/officeDocument/2006/relationships/hyperlink" Target="http://bridge.dk/2014/Klub5/Turneringer/PRegnskab_S277_P19.html" TargetMode="External"/><Relationship Id="rId66" Type="http://schemas.openxmlformats.org/officeDocument/2006/relationships/hyperlink" Target="http://bridge.dk/2014/Klub5/Turneringer/PRegnskab_S277_P28.html" TargetMode="External"/><Relationship Id="rId74" Type="http://schemas.openxmlformats.org/officeDocument/2006/relationships/hyperlink" Target="http://bridge.dk/2014/Klub5/Turneringer/PRegnskab_S277_P34.html" TargetMode="External"/><Relationship Id="rId79" Type="http://schemas.openxmlformats.org/officeDocument/2006/relationships/hyperlink" Target="http://bridge.dk/2014/Klub5/Turneringer/PRegnskab_S277_P22.html" TargetMode="External"/><Relationship Id="rId5" Type="http://schemas.openxmlformats.org/officeDocument/2006/relationships/hyperlink" Target="http://bridge.dk/2014/Klub5/Turneringer/PRegnskab_S277_P36.html" TargetMode="External"/><Relationship Id="rId61" Type="http://schemas.openxmlformats.org/officeDocument/2006/relationships/hyperlink" Target="http://bridge.dk/2014/Klub5/Turneringer/PRegnskab_S277_P5.html" TargetMode="External"/><Relationship Id="rId10" Type="http://schemas.openxmlformats.org/officeDocument/2006/relationships/hyperlink" Target="http://bridge.dk/2014/Klub5/Turneringer/PRegnskab_S277_P38.html" TargetMode="External"/><Relationship Id="rId19" Type="http://schemas.openxmlformats.org/officeDocument/2006/relationships/hyperlink" Target="http://bridge.dk/2014/Klub5/Turneringer/PRegnskab_S277_P40.html" TargetMode="External"/><Relationship Id="rId31" Type="http://schemas.openxmlformats.org/officeDocument/2006/relationships/hyperlink" Target="http://bridge.dk/2014/Klub5/Turneringer/PRegnskab_S277_P17.html" TargetMode="External"/><Relationship Id="rId44" Type="http://schemas.openxmlformats.org/officeDocument/2006/relationships/hyperlink" Target="http://bridge.dk/2014/Klub5/Turneringer/PRegnskab_S277_P16.html" TargetMode="External"/><Relationship Id="rId52" Type="http://schemas.openxmlformats.org/officeDocument/2006/relationships/hyperlink" Target="http://bridge.dk/2014/Klub5/Turneringer/PRegnskab_S277_P8.html" TargetMode="External"/><Relationship Id="rId60" Type="http://schemas.openxmlformats.org/officeDocument/2006/relationships/hyperlink" Target="http://bridge.dk/2014/Klub5/Turneringer/PRegnskab_S277_P39.html" TargetMode="External"/><Relationship Id="rId65" Type="http://schemas.openxmlformats.org/officeDocument/2006/relationships/hyperlink" Target="http://bridge.dk/2014/Klub5/Turneringer/PRegnskab_S277_P28.html" TargetMode="External"/><Relationship Id="rId73" Type="http://schemas.openxmlformats.org/officeDocument/2006/relationships/hyperlink" Target="http://bridge.dk/2014/Klub5/Turneringer/PRegnskab_S277_P34.html" TargetMode="External"/><Relationship Id="rId78" Type="http://schemas.openxmlformats.org/officeDocument/2006/relationships/hyperlink" Target="http://bridge.dk/2014/Klub5/Turneringer/PRegnskab_S277_P21.html" TargetMode="External"/><Relationship Id="rId4" Type="http://schemas.openxmlformats.org/officeDocument/2006/relationships/hyperlink" Target="http://bridge.dk/2014/Klub5/Turneringer/PRegnskab_S277_P4.html" TargetMode="External"/><Relationship Id="rId9" Type="http://schemas.openxmlformats.org/officeDocument/2006/relationships/hyperlink" Target="http://bridge.dk/2014/Klub5/Turneringer/PRegnskab_S277_P38.html" TargetMode="External"/><Relationship Id="rId14" Type="http://schemas.openxmlformats.org/officeDocument/2006/relationships/hyperlink" Target="http://bridge.dk/2014/Klub5/Turneringer/PRegnskab_S277_P31.html" TargetMode="External"/><Relationship Id="rId22" Type="http://schemas.openxmlformats.org/officeDocument/2006/relationships/hyperlink" Target="http://bridge.dk/2014/Klub5/Turneringer/PRegnskab_S277_P3.html" TargetMode="External"/><Relationship Id="rId27" Type="http://schemas.openxmlformats.org/officeDocument/2006/relationships/hyperlink" Target="http://bridge.dk/2014/Klub5/Turneringer/PRegnskab_S277_P6.html" TargetMode="External"/><Relationship Id="rId30" Type="http://schemas.openxmlformats.org/officeDocument/2006/relationships/hyperlink" Target="http://bridge.dk/2014/Klub5/Turneringer/PRegnskab_S277_P1.html" TargetMode="External"/><Relationship Id="rId35" Type="http://schemas.openxmlformats.org/officeDocument/2006/relationships/hyperlink" Target="http://bridge.dk/2014/Klub5/Turneringer/PRegnskab_S277_P10.html" TargetMode="External"/><Relationship Id="rId43" Type="http://schemas.openxmlformats.org/officeDocument/2006/relationships/hyperlink" Target="http://bridge.dk/2014/Klub5/Turneringer/PRegnskab_S277_P16.html" TargetMode="External"/><Relationship Id="rId48" Type="http://schemas.openxmlformats.org/officeDocument/2006/relationships/hyperlink" Target="http://bridge.dk/2014/Klub5/Turneringer/PRegnskab_S277_P15.html" TargetMode="External"/><Relationship Id="rId56" Type="http://schemas.openxmlformats.org/officeDocument/2006/relationships/hyperlink" Target="http://bridge.dk/2014/Klub5/Turneringer/PRegnskab_S277_P25.html" TargetMode="External"/><Relationship Id="rId64" Type="http://schemas.openxmlformats.org/officeDocument/2006/relationships/hyperlink" Target="http://bridge.dk/2014/Klub5/Turneringer/PRegnskab_S277_P33.html" TargetMode="External"/><Relationship Id="rId69" Type="http://schemas.openxmlformats.org/officeDocument/2006/relationships/hyperlink" Target="http://bridge.dk/2014/Klub5/Turneringer/PRegnskab_S277_P26.html" TargetMode="External"/><Relationship Id="rId77" Type="http://schemas.openxmlformats.org/officeDocument/2006/relationships/hyperlink" Target="http://bridge.dk/2014/Klub5/Turneringer/PRegnskab_S277_P21.html" TargetMode="External"/><Relationship Id="rId8" Type="http://schemas.openxmlformats.org/officeDocument/2006/relationships/hyperlink" Target="http://bridge.dk/2014/Klub5/Turneringer/PRegnskab_S277_P7.html" TargetMode="External"/><Relationship Id="rId51" Type="http://schemas.openxmlformats.org/officeDocument/2006/relationships/hyperlink" Target="http://bridge.dk/2014/Klub5/Turneringer/PRegnskab_S277_P8.html" TargetMode="External"/><Relationship Id="rId72" Type="http://schemas.openxmlformats.org/officeDocument/2006/relationships/hyperlink" Target="http://bridge.dk/2014/Klub5/Turneringer/PRegnskab_S277_P18.html" TargetMode="External"/><Relationship Id="rId80" Type="http://schemas.openxmlformats.org/officeDocument/2006/relationships/hyperlink" Target="http://bridge.dk/2014/Klub5/Turneringer/PRegnskab_S277_P22.html" TargetMode="External"/><Relationship Id="rId3" Type="http://schemas.openxmlformats.org/officeDocument/2006/relationships/hyperlink" Target="http://bridge.dk/2014/Klub5/Turneringer/PRegnskab_S277_P4.html" TargetMode="External"/><Relationship Id="rId12" Type="http://schemas.openxmlformats.org/officeDocument/2006/relationships/hyperlink" Target="http://bridge.dk/2014/Klub5/Turneringer/PRegnskab_S277_P37.html" TargetMode="External"/><Relationship Id="rId17" Type="http://schemas.openxmlformats.org/officeDocument/2006/relationships/hyperlink" Target="http://bridge.dk/2014/Klub5/Turneringer/PRegnskab_S277_P30.html" TargetMode="External"/><Relationship Id="rId25" Type="http://schemas.openxmlformats.org/officeDocument/2006/relationships/hyperlink" Target="http://bridge.dk/2014/Klub5/Turneringer/PRegnskab_S277_P23.html" TargetMode="External"/><Relationship Id="rId33" Type="http://schemas.openxmlformats.org/officeDocument/2006/relationships/hyperlink" Target="http://bridge.dk/2014/Klub5/Turneringer/PRegnskab_S277_P13.html" TargetMode="External"/><Relationship Id="rId38" Type="http://schemas.openxmlformats.org/officeDocument/2006/relationships/hyperlink" Target="http://bridge.dk/2014/Klub5/Turneringer/PRegnskab_S277_P11.html" TargetMode="External"/><Relationship Id="rId46" Type="http://schemas.openxmlformats.org/officeDocument/2006/relationships/hyperlink" Target="http://bridge.dk/2014/Klub5/Turneringer/PRegnskab_S277_P14.html" TargetMode="External"/><Relationship Id="rId59" Type="http://schemas.openxmlformats.org/officeDocument/2006/relationships/hyperlink" Target="http://bridge.dk/2014/Klub5/Turneringer/PRegnskab_S277_P39.html" TargetMode="External"/><Relationship Id="rId67" Type="http://schemas.openxmlformats.org/officeDocument/2006/relationships/hyperlink" Target="http://bridge.dk/2014/Klub5/Turneringer/PRegnskab_S277_P24.html" TargetMode="External"/><Relationship Id="rId20" Type="http://schemas.openxmlformats.org/officeDocument/2006/relationships/hyperlink" Target="http://bridge.dk/2014/Klub5/Turneringer/PRegnskab_S277_P40.html" TargetMode="External"/><Relationship Id="rId41" Type="http://schemas.openxmlformats.org/officeDocument/2006/relationships/hyperlink" Target="http://bridge.dk/2014/Klub5/Turneringer/PRegnskab_S277_P35.html" TargetMode="External"/><Relationship Id="rId54" Type="http://schemas.openxmlformats.org/officeDocument/2006/relationships/hyperlink" Target="http://bridge.dk/2014/Klub5/Turneringer/PRegnskab_S277_P12.html" TargetMode="External"/><Relationship Id="rId62" Type="http://schemas.openxmlformats.org/officeDocument/2006/relationships/hyperlink" Target="http://bridge.dk/2014/Klub5/Turneringer/PRegnskab_S277_P5.html" TargetMode="External"/><Relationship Id="rId70" Type="http://schemas.openxmlformats.org/officeDocument/2006/relationships/hyperlink" Target="http://bridge.dk/2014/Klub5/Turneringer/PRegnskab_S277_P26.html" TargetMode="External"/><Relationship Id="rId75" Type="http://schemas.openxmlformats.org/officeDocument/2006/relationships/hyperlink" Target="http://bridge.dk/2014/Klub5/Turneringer/PRegnskab_S277_P9.html" TargetMode="External"/><Relationship Id="rId1" Type="http://schemas.openxmlformats.org/officeDocument/2006/relationships/hyperlink" Target="http://bridge.dk/2014/Klub5/Turneringer/PRegnskab_S277_P32.html" TargetMode="External"/><Relationship Id="rId6" Type="http://schemas.openxmlformats.org/officeDocument/2006/relationships/hyperlink" Target="http://bridge.dk/2014/Klub5/Turneringer/PRegnskab_S277_P36.html" TargetMode="External"/><Relationship Id="rId15" Type="http://schemas.openxmlformats.org/officeDocument/2006/relationships/hyperlink" Target="http://bridge.dk/2014/Klub5/Turneringer/PRegnskab_S277_P2.html" TargetMode="External"/><Relationship Id="rId23" Type="http://schemas.openxmlformats.org/officeDocument/2006/relationships/hyperlink" Target="http://bridge.dk/2014/Klub5/Turneringer/PRegnskab_S277_P29.html" TargetMode="External"/><Relationship Id="rId28" Type="http://schemas.openxmlformats.org/officeDocument/2006/relationships/hyperlink" Target="http://bridge.dk/2014/Klub5/Turneringer/PRegnskab_S277_P6.html" TargetMode="External"/><Relationship Id="rId36" Type="http://schemas.openxmlformats.org/officeDocument/2006/relationships/hyperlink" Target="http://bridge.dk/2014/Klub5/Turneringer/PRegnskab_S277_P10.html" TargetMode="External"/><Relationship Id="rId49" Type="http://schemas.openxmlformats.org/officeDocument/2006/relationships/hyperlink" Target="http://bridge.dk/2014/Klub5/Turneringer/PRegnskab_S277_P27.html" TargetMode="External"/><Relationship Id="rId57" Type="http://schemas.openxmlformats.org/officeDocument/2006/relationships/hyperlink" Target="http://bridge.dk/2014/Klub5/Turneringer/PRegnskab_S277_P19.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1"/>
  <sheetViews>
    <sheetView workbookViewId="0">
      <selection activeCell="D30" sqref="D30"/>
    </sheetView>
  </sheetViews>
  <sheetFormatPr defaultRowHeight="14.4" x14ac:dyDescent="0.3"/>
  <cols>
    <col min="2" max="2" width="54.6640625" customWidth="1"/>
    <col min="3" max="3" width="6" bestFit="1" customWidth="1"/>
    <col min="4" max="4" width="7.6640625" bestFit="1" customWidth="1"/>
    <col min="5" max="5" width="8.21875" bestFit="1" customWidth="1"/>
    <col min="6" max="7" width="6.44140625" bestFit="1" customWidth="1"/>
  </cols>
  <sheetData>
    <row r="1" spans="1:7" s="11" customFormat="1" ht="15.6" x14ac:dyDescent="0.3">
      <c r="A1" s="11" t="s">
        <v>122</v>
      </c>
      <c r="B1" s="11" t="s">
        <v>118</v>
      </c>
      <c r="C1" s="11" t="s">
        <v>119</v>
      </c>
      <c r="D1" s="11" t="s">
        <v>120</v>
      </c>
      <c r="E1" s="11" t="s">
        <v>121</v>
      </c>
      <c r="F1" s="11" t="s">
        <v>203</v>
      </c>
      <c r="G1" s="11" t="s">
        <v>204</v>
      </c>
    </row>
    <row r="2" spans="1:7" ht="14.4" customHeight="1" x14ac:dyDescent="0.3">
      <c r="A2" s="3" t="s">
        <v>2</v>
      </c>
      <c r="B2" s="1" t="s">
        <v>0</v>
      </c>
      <c r="C2" s="5">
        <v>869</v>
      </c>
      <c r="D2" s="7">
        <f>C2-C$80</f>
        <v>762</v>
      </c>
      <c r="E2" s="8">
        <f>D2/762</f>
        <v>1</v>
      </c>
      <c r="F2" s="10">
        <f>E2*76</f>
        <v>76</v>
      </c>
      <c r="G2">
        <f>E2*104</f>
        <v>104</v>
      </c>
    </row>
    <row r="3" spans="1:7" ht="14.4" customHeight="1" x14ac:dyDescent="0.3">
      <c r="A3" s="3"/>
      <c r="B3" s="1" t="s">
        <v>3</v>
      </c>
      <c r="C3" s="5"/>
    </row>
    <row r="4" spans="1:7" ht="14.4" customHeight="1" x14ac:dyDescent="0.3">
      <c r="A4" s="4" t="s">
        <v>6</v>
      </c>
      <c r="B4" s="2" t="s">
        <v>4</v>
      </c>
      <c r="C4" s="6">
        <v>657</v>
      </c>
      <c r="D4" s="7">
        <f t="shared" ref="D4" si="0">C4-C$80</f>
        <v>550</v>
      </c>
      <c r="E4" s="9">
        <f t="shared" ref="E4:E66" si="1">D4/762</f>
        <v>0.72178477690288712</v>
      </c>
      <c r="F4" s="10">
        <f t="shared" ref="F4" si="2">E4*76</f>
        <v>54.85564304461942</v>
      </c>
      <c r="G4" s="10">
        <f>E4*104</f>
        <v>75.065616797900262</v>
      </c>
    </row>
    <row r="5" spans="1:7" x14ac:dyDescent="0.3">
      <c r="A5" s="4"/>
      <c r="B5" s="2" t="s">
        <v>7</v>
      </c>
      <c r="C5" s="6"/>
    </row>
    <row r="6" spans="1:7" ht="14.4" customHeight="1" x14ac:dyDescent="0.3">
      <c r="A6" s="3" t="s">
        <v>9</v>
      </c>
      <c r="B6" s="1" t="s">
        <v>8</v>
      </c>
      <c r="C6" s="5">
        <v>648</v>
      </c>
      <c r="D6" s="7">
        <f t="shared" ref="D6" si="3">C6-C$80</f>
        <v>541</v>
      </c>
      <c r="E6" s="9">
        <f t="shared" si="1"/>
        <v>0.70997375328083989</v>
      </c>
      <c r="F6" s="10">
        <f t="shared" ref="F6" si="4">E6*76</f>
        <v>53.958005249343834</v>
      </c>
      <c r="G6" s="10">
        <f t="shared" ref="G6:G37" si="5">E6*104</f>
        <v>73.837270341207343</v>
      </c>
    </row>
    <row r="7" spans="1:7" ht="14.4" customHeight="1" x14ac:dyDescent="0.3">
      <c r="A7" s="3"/>
      <c r="B7" s="1" t="s">
        <v>10</v>
      </c>
      <c r="C7" s="5"/>
    </row>
    <row r="8" spans="1:7" ht="14.4" customHeight="1" x14ac:dyDescent="0.3">
      <c r="A8" s="4" t="s">
        <v>1</v>
      </c>
      <c r="B8" s="2" t="s">
        <v>11</v>
      </c>
      <c r="C8" s="6">
        <v>639</v>
      </c>
      <c r="D8" s="7">
        <f t="shared" ref="D8" si="6">C8-C$80</f>
        <v>532</v>
      </c>
      <c r="E8" s="9">
        <f t="shared" si="1"/>
        <v>0.69816272965879267</v>
      </c>
      <c r="F8" s="10">
        <f t="shared" ref="F8" si="7">E8*76</f>
        <v>53.060367454068242</v>
      </c>
      <c r="G8" s="10">
        <f t="shared" ref="G8:G39" si="8">E8*104</f>
        <v>72.608923884514439</v>
      </c>
    </row>
    <row r="9" spans="1:7" ht="14.4" customHeight="1" x14ac:dyDescent="0.3">
      <c r="A9" s="4"/>
      <c r="B9" s="2" t="s">
        <v>13</v>
      </c>
      <c r="C9" s="6"/>
    </row>
    <row r="10" spans="1:7" ht="14.4" customHeight="1" x14ac:dyDescent="0.3">
      <c r="A10" s="3" t="s">
        <v>16</v>
      </c>
      <c r="B10" s="1" t="s">
        <v>14</v>
      </c>
      <c r="C10" s="5">
        <v>574</v>
      </c>
      <c r="D10" s="7">
        <f t="shared" ref="D10" si="9">C10-C$80</f>
        <v>467</v>
      </c>
      <c r="E10" s="9">
        <f t="shared" si="1"/>
        <v>0.61286089238845143</v>
      </c>
      <c r="F10" s="10">
        <f t="shared" ref="F10" si="10">E10*76</f>
        <v>46.577427821522306</v>
      </c>
      <c r="G10" s="10">
        <f t="shared" ref="G10:G41" si="11">E10*104</f>
        <v>63.737532808398946</v>
      </c>
    </row>
    <row r="11" spans="1:7" x14ac:dyDescent="0.3">
      <c r="A11" s="3"/>
      <c r="B11" s="1" t="s">
        <v>17</v>
      </c>
      <c r="C11" s="5"/>
    </row>
    <row r="12" spans="1:7" x14ac:dyDescent="0.3">
      <c r="A12" s="4" t="s">
        <v>20</v>
      </c>
      <c r="B12" s="2" t="s">
        <v>18</v>
      </c>
      <c r="C12" s="6">
        <v>565</v>
      </c>
      <c r="D12" s="7">
        <f t="shared" ref="D12" si="12">C12-C$80</f>
        <v>458</v>
      </c>
      <c r="E12" s="9">
        <f t="shared" si="1"/>
        <v>0.60104986876640421</v>
      </c>
      <c r="F12" s="10">
        <f t="shared" ref="F12" si="13">E12*76</f>
        <v>45.679790026246721</v>
      </c>
      <c r="G12" s="10">
        <f t="shared" ref="G12:G43" si="14">E12*104</f>
        <v>62.509186351706035</v>
      </c>
    </row>
    <row r="13" spans="1:7" x14ac:dyDescent="0.3">
      <c r="A13" s="4"/>
      <c r="B13" s="2" t="s">
        <v>21</v>
      </c>
      <c r="C13" s="6"/>
    </row>
    <row r="14" spans="1:7" ht="14.4" customHeight="1" x14ac:dyDescent="0.3">
      <c r="A14" s="3" t="s">
        <v>24</v>
      </c>
      <c r="B14" s="1" t="s">
        <v>22</v>
      </c>
      <c r="C14" s="5">
        <v>517</v>
      </c>
      <c r="D14" s="7">
        <f t="shared" ref="D14" si="15">C14-C$80</f>
        <v>410</v>
      </c>
      <c r="E14" s="9">
        <f t="shared" si="1"/>
        <v>0.53805774278215224</v>
      </c>
      <c r="F14" s="10">
        <f t="shared" ref="F14" si="16">E14*76</f>
        <v>40.892388451443573</v>
      </c>
      <c r="G14" s="10">
        <f t="shared" ref="G14:G45" si="17">E14*104</f>
        <v>55.958005249343834</v>
      </c>
    </row>
    <row r="15" spans="1:7" x14ac:dyDescent="0.3">
      <c r="A15" s="3"/>
      <c r="B15" s="1" t="s">
        <v>25</v>
      </c>
      <c r="C15" s="5"/>
    </row>
    <row r="16" spans="1:7" x14ac:dyDescent="0.3">
      <c r="A16" s="4" t="s">
        <v>27</v>
      </c>
      <c r="B16" s="2" t="s">
        <v>26</v>
      </c>
      <c r="C16" s="6">
        <v>490</v>
      </c>
      <c r="D16" s="7">
        <f t="shared" ref="D16" si="18">C16-C$80</f>
        <v>383</v>
      </c>
      <c r="E16" s="9">
        <f t="shared" si="1"/>
        <v>0.50262467191601046</v>
      </c>
      <c r="F16" s="10">
        <f t="shared" ref="F16" si="19">E16*76</f>
        <v>38.199475065616795</v>
      </c>
      <c r="G16" s="10">
        <f t="shared" ref="G16:G47" si="20">E16*104</f>
        <v>52.272965879265087</v>
      </c>
    </row>
    <row r="17" spans="1:7" x14ac:dyDescent="0.3">
      <c r="A17" s="4"/>
      <c r="B17" s="2" t="s">
        <v>28</v>
      </c>
      <c r="C17" s="6"/>
    </row>
    <row r="18" spans="1:7" x14ac:dyDescent="0.3">
      <c r="A18" s="3" t="s">
        <v>27</v>
      </c>
      <c r="B18" s="1" t="s">
        <v>29</v>
      </c>
      <c r="C18" s="5">
        <v>490</v>
      </c>
      <c r="D18" s="7">
        <f t="shared" ref="D18" si="21">C18-C$80</f>
        <v>383</v>
      </c>
      <c r="E18" s="9">
        <f t="shared" si="1"/>
        <v>0.50262467191601046</v>
      </c>
      <c r="F18" s="10">
        <f t="shared" ref="F18" si="22">E18*76</f>
        <v>38.199475065616795</v>
      </c>
      <c r="G18" s="10">
        <f t="shared" ref="G18:G49" si="23">E18*104</f>
        <v>52.272965879265087</v>
      </c>
    </row>
    <row r="19" spans="1:7" x14ac:dyDescent="0.3">
      <c r="A19" s="3"/>
      <c r="B19" s="1" t="s">
        <v>30</v>
      </c>
      <c r="C19" s="5"/>
    </row>
    <row r="20" spans="1:7" x14ac:dyDescent="0.3">
      <c r="A20" s="4" t="s">
        <v>32</v>
      </c>
      <c r="B20" s="2" t="s">
        <v>31</v>
      </c>
      <c r="C20" s="6">
        <v>489</v>
      </c>
      <c r="D20" s="7">
        <f t="shared" ref="D20" si="24">C20-C$80</f>
        <v>382</v>
      </c>
      <c r="E20" s="9">
        <f t="shared" si="1"/>
        <v>0.50131233595800528</v>
      </c>
      <c r="F20" s="10">
        <f t="shared" ref="F20" si="25">E20*76</f>
        <v>38.099737532808405</v>
      </c>
      <c r="G20" s="10">
        <f t="shared" ref="G20:G51" si="26">E20*104</f>
        <v>52.13648293963255</v>
      </c>
    </row>
    <row r="21" spans="1:7" x14ac:dyDescent="0.3">
      <c r="A21" s="4"/>
      <c r="B21" s="2" t="s">
        <v>33</v>
      </c>
      <c r="C21" s="6"/>
    </row>
    <row r="22" spans="1:7" x14ac:dyDescent="0.3">
      <c r="A22" s="3" t="s">
        <v>36</v>
      </c>
      <c r="B22" s="1" t="s">
        <v>34</v>
      </c>
      <c r="C22" s="5">
        <v>470</v>
      </c>
      <c r="D22" s="7">
        <f t="shared" ref="D22" si="27">C22-C$80</f>
        <v>363</v>
      </c>
      <c r="E22" s="9">
        <f t="shared" si="1"/>
        <v>0.4763779527559055</v>
      </c>
      <c r="F22" s="10">
        <f t="shared" ref="F22" si="28">E22*76</f>
        <v>36.204724409448815</v>
      </c>
      <c r="G22" s="10">
        <f t="shared" ref="G22:G53" si="29">E22*104</f>
        <v>49.54330708661417</v>
      </c>
    </row>
    <row r="23" spans="1:7" x14ac:dyDescent="0.3">
      <c r="A23" s="3"/>
      <c r="B23" s="1" t="s">
        <v>37</v>
      </c>
      <c r="C23" s="5"/>
    </row>
    <row r="24" spans="1:7" x14ac:dyDescent="0.3">
      <c r="A24" s="4" t="s">
        <v>39</v>
      </c>
      <c r="B24" s="2" t="s">
        <v>38</v>
      </c>
      <c r="C24" s="6">
        <v>463</v>
      </c>
      <c r="D24" s="7">
        <f t="shared" ref="D24" si="30">C24-C$80</f>
        <v>356</v>
      </c>
      <c r="E24" s="9">
        <f t="shared" si="1"/>
        <v>0.46719160104986879</v>
      </c>
      <c r="F24" s="10">
        <f t="shared" ref="F24" si="31">E24*76</f>
        <v>35.506561679790025</v>
      </c>
      <c r="G24" s="10">
        <f t="shared" ref="G24:G55" si="32">E24*104</f>
        <v>48.587926509186353</v>
      </c>
    </row>
    <row r="25" spans="1:7" x14ac:dyDescent="0.3">
      <c r="A25" s="4"/>
      <c r="B25" s="2" t="s">
        <v>40</v>
      </c>
      <c r="C25" s="6"/>
    </row>
    <row r="26" spans="1:7" x14ac:dyDescent="0.3">
      <c r="A26" s="3" t="s">
        <v>42</v>
      </c>
      <c r="B26" s="1" t="s">
        <v>41</v>
      </c>
      <c r="C26" s="5">
        <v>456</v>
      </c>
      <c r="D26" s="7">
        <f t="shared" ref="D26" si="33">C26-C$80</f>
        <v>349</v>
      </c>
      <c r="E26" s="9">
        <f t="shared" si="1"/>
        <v>0.45800524934383202</v>
      </c>
      <c r="F26" s="10">
        <f t="shared" ref="F26" si="34">E26*76</f>
        <v>34.808398950131235</v>
      </c>
      <c r="G26" s="10">
        <f t="shared" ref="G26:G57" si="35">E26*104</f>
        <v>47.632545931758528</v>
      </c>
    </row>
    <row r="27" spans="1:7" x14ac:dyDescent="0.3">
      <c r="A27" s="3"/>
      <c r="B27" s="1" t="s">
        <v>43</v>
      </c>
      <c r="C27" s="5"/>
    </row>
    <row r="28" spans="1:7" x14ac:dyDescent="0.3">
      <c r="A28" s="4" t="s">
        <v>15</v>
      </c>
      <c r="B28" s="2" t="s">
        <v>44</v>
      </c>
      <c r="C28" s="6">
        <v>411</v>
      </c>
      <c r="D28" s="7">
        <f t="shared" ref="D28" si="36">C28-C$80</f>
        <v>304</v>
      </c>
      <c r="E28" s="9">
        <f t="shared" si="1"/>
        <v>0.39895013123359579</v>
      </c>
      <c r="F28" s="10">
        <f t="shared" ref="F28" si="37">E28*76</f>
        <v>30.320209973753279</v>
      </c>
      <c r="G28" s="10">
        <f t="shared" ref="G28:G59" si="38">E28*104</f>
        <v>41.490813648293965</v>
      </c>
    </row>
    <row r="29" spans="1:7" x14ac:dyDescent="0.3">
      <c r="A29" s="4"/>
      <c r="B29" s="2" t="s">
        <v>45</v>
      </c>
      <c r="C29" s="6"/>
    </row>
    <row r="30" spans="1:7" ht="14.4" customHeight="1" x14ac:dyDescent="0.3">
      <c r="A30" s="3" t="s">
        <v>23</v>
      </c>
      <c r="B30" s="1" t="s">
        <v>46</v>
      </c>
      <c r="C30" s="5">
        <v>384</v>
      </c>
      <c r="D30" s="7">
        <f t="shared" ref="D30" si="39">C30-C$80</f>
        <v>277</v>
      </c>
      <c r="E30" s="9">
        <f t="shared" si="1"/>
        <v>0.36351706036745407</v>
      </c>
      <c r="F30" s="10">
        <f t="shared" ref="F30" si="40">E30*76</f>
        <v>27.627296587926509</v>
      </c>
      <c r="G30" s="10">
        <f t="shared" ref="G30:G61" si="41">E30*104</f>
        <v>37.805774278215225</v>
      </c>
    </row>
    <row r="31" spans="1:7" x14ac:dyDescent="0.3">
      <c r="A31" s="3"/>
      <c r="B31" s="1" t="s">
        <v>47</v>
      </c>
      <c r="C31" s="5"/>
    </row>
    <row r="32" spans="1:7" ht="14.4" customHeight="1" x14ac:dyDescent="0.3">
      <c r="A32" s="4" t="s">
        <v>5</v>
      </c>
      <c r="B32" s="2" t="s">
        <v>48</v>
      </c>
      <c r="C32" s="6">
        <v>380</v>
      </c>
      <c r="D32" s="7">
        <f t="shared" ref="D32" si="42">C32-C$80</f>
        <v>273</v>
      </c>
      <c r="E32" s="9">
        <f t="shared" si="1"/>
        <v>0.35826771653543305</v>
      </c>
      <c r="F32" s="10">
        <f t="shared" ref="F32" si="43">E32*76</f>
        <v>27.228346456692911</v>
      </c>
      <c r="G32" s="10">
        <f t="shared" ref="G32:G63" si="44">E32*104</f>
        <v>37.259842519685037</v>
      </c>
    </row>
    <row r="33" spans="1:7" x14ac:dyDescent="0.3">
      <c r="A33" s="4"/>
      <c r="B33" s="2" t="s">
        <v>50</v>
      </c>
      <c r="C33" s="6"/>
    </row>
    <row r="34" spans="1:7" ht="14.4" customHeight="1" x14ac:dyDescent="0.3">
      <c r="A34" s="3" t="s">
        <v>53</v>
      </c>
      <c r="B34" s="1" t="s">
        <v>51</v>
      </c>
      <c r="C34" s="5">
        <v>378</v>
      </c>
      <c r="D34" s="7">
        <f t="shared" ref="D34" si="45">C34-C$80</f>
        <v>271</v>
      </c>
      <c r="E34" s="9">
        <f t="shared" si="1"/>
        <v>0.35564304461942259</v>
      </c>
      <c r="F34" s="10">
        <f t="shared" ref="F34" si="46">E34*76</f>
        <v>27.028871391076116</v>
      </c>
      <c r="G34" s="10">
        <f t="shared" ref="G34:G81" si="47">E34*104</f>
        <v>36.98687664041995</v>
      </c>
    </row>
    <row r="35" spans="1:7" x14ac:dyDescent="0.3">
      <c r="A35" s="3"/>
      <c r="B35" s="1" t="s">
        <v>54</v>
      </c>
      <c r="C35" s="5"/>
    </row>
    <row r="36" spans="1:7" x14ac:dyDescent="0.3">
      <c r="A36" s="4" t="s">
        <v>57</v>
      </c>
      <c r="B36" s="2" t="s">
        <v>55</v>
      </c>
      <c r="C36" s="6">
        <v>369</v>
      </c>
      <c r="D36" s="7">
        <f t="shared" ref="D36" si="48">C36-C$80</f>
        <v>262</v>
      </c>
      <c r="E36" s="9">
        <f t="shared" si="1"/>
        <v>0.34383202099737531</v>
      </c>
      <c r="F36" s="10">
        <f t="shared" ref="F36" si="49">E36*76</f>
        <v>26.131233595800524</v>
      </c>
      <c r="G36" s="10">
        <f t="shared" ref="G36:G81" si="50">E36*104</f>
        <v>35.758530183727032</v>
      </c>
    </row>
    <row r="37" spans="1:7" x14ac:dyDescent="0.3">
      <c r="A37" s="4"/>
      <c r="B37" s="2" t="s">
        <v>58</v>
      </c>
      <c r="C37" s="6"/>
    </row>
    <row r="38" spans="1:7" x14ac:dyDescent="0.3">
      <c r="A38" s="3" t="s">
        <v>60</v>
      </c>
      <c r="B38" s="1" t="s">
        <v>59</v>
      </c>
      <c r="C38" s="5">
        <v>347</v>
      </c>
      <c r="D38" s="7">
        <f t="shared" ref="D38" si="51">C38-C$80</f>
        <v>240</v>
      </c>
      <c r="E38" s="9">
        <f t="shared" si="1"/>
        <v>0.31496062992125984</v>
      </c>
      <c r="F38" s="10">
        <f t="shared" ref="F38" si="52">E38*76</f>
        <v>23.937007874015748</v>
      </c>
      <c r="G38" s="10">
        <f t="shared" ref="G38:G81" si="53">E38*104</f>
        <v>32.755905511811022</v>
      </c>
    </row>
    <row r="39" spans="1:7" x14ac:dyDescent="0.3">
      <c r="A39" s="3"/>
      <c r="B39" s="1" t="s">
        <v>61</v>
      </c>
      <c r="C39" s="5"/>
    </row>
    <row r="40" spans="1:7" x14ac:dyDescent="0.3">
      <c r="A40" s="4" t="s">
        <v>64</v>
      </c>
      <c r="B40" s="2" t="s">
        <v>62</v>
      </c>
      <c r="C40" s="6">
        <v>334</v>
      </c>
      <c r="D40" s="7">
        <f t="shared" ref="D40" si="54">C40-C$80</f>
        <v>227</v>
      </c>
      <c r="E40" s="9">
        <f t="shared" si="1"/>
        <v>0.29790026246719159</v>
      </c>
      <c r="F40" s="10">
        <f t="shared" ref="F40" si="55">E40*76</f>
        <v>22.640419947506562</v>
      </c>
      <c r="G40" s="10">
        <f t="shared" ref="G40:G81" si="56">E40*104</f>
        <v>30.981627296587924</v>
      </c>
    </row>
    <row r="41" spans="1:7" x14ac:dyDescent="0.3">
      <c r="A41" s="4"/>
      <c r="B41" s="2" t="s">
        <v>65</v>
      </c>
      <c r="C41" s="6"/>
    </row>
    <row r="42" spans="1:7" x14ac:dyDescent="0.3">
      <c r="A42" s="3" t="s">
        <v>67</v>
      </c>
      <c r="B42" s="1" t="s">
        <v>66</v>
      </c>
      <c r="C42" s="5">
        <v>311</v>
      </c>
      <c r="D42" s="7">
        <f t="shared" ref="D42" si="57">C42-C$80</f>
        <v>204</v>
      </c>
      <c r="E42" s="9">
        <f t="shared" si="1"/>
        <v>0.26771653543307089</v>
      </c>
      <c r="F42" s="10">
        <f t="shared" ref="F42" si="58">E42*76</f>
        <v>20.346456692913389</v>
      </c>
      <c r="G42" s="10">
        <f t="shared" ref="G42:G81" si="59">E42*104</f>
        <v>27.842519685039374</v>
      </c>
    </row>
    <row r="43" spans="1:7" x14ac:dyDescent="0.3">
      <c r="A43" s="3"/>
      <c r="B43" s="1" t="s">
        <v>68</v>
      </c>
      <c r="C43" s="5"/>
    </row>
    <row r="44" spans="1:7" x14ac:dyDescent="0.3">
      <c r="A44" s="4" t="s">
        <v>19</v>
      </c>
      <c r="B44" s="2" t="s">
        <v>69</v>
      </c>
      <c r="C44" s="6">
        <v>283</v>
      </c>
      <c r="D44" s="7">
        <f t="shared" ref="D44" si="60">C44-C$80</f>
        <v>176</v>
      </c>
      <c r="E44" s="9">
        <f t="shared" si="1"/>
        <v>0.23097112860892388</v>
      </c>
      <c r="F44" s="10">
        <f t="shared" ref="F44" si="61">E44*76</f>
        <v>17.553805774278214</v>
      </c>
      <c r="G44" s="10">
        <f t="shared" ref="G44:G81" si="62">E44*104</f>
        <v>24.020997375328083</v>
      </c>
    </row>
    <row r="45" spans="1:7" x14ac:dyDescent="0.3">
      <c r="A45" s="4"/>
      <c r="B45" s="2" t="s">
        <v>71</v>
      </c>
      <c r="C45" s="6"/>
    </row>
    <row r="46" spans="1:7" x14ac:dyDescent="0.3">
      <c r="A46" s="3" t="s">
        <v>73</v>
      </c>
      <c r="B46" s="1" t="s">
        <v>72</v>
      </c>
      <c r="C46" s="5">
        <v>278</v>
      </c>
      <c r="D46" s="7">
        <f t="shared" ref="D46" si="63">C46-C$80</f>
        <v>171</v>
      </c>
      <c r="E46" s="9">
        <f t="shared" si="1"/>
        <v>0.22440944881889763</v>
      </c>
      <c r="F46" s="10">
        <f t="shared" ref="F46" si="64">E46*76</f>
        <v>17.055118110236219</v>
      </c>
      <c r="G46" s="10">
        <f t="shared" ref="G46:G81" si="65">E46*104</f>
        <v>23.338582677165352</v>
      </c>
    </row>
    <row r="47" spans="1:7" x14ac:dyDescent="0.3">
      <c r="A47" s="3"/>
      <c r="B47" s="1" t="s">
        <v>74</v>
      </c>
      <c r="C47" s="5"/>
    </row>
    <row r="48" spans="1:7" x14ac:dyDescent="0.3">
      <c r="A48" s="4" t="s">
        <v>76</v>
      </c>
      <c r="B48" s="2" t="s">
        <v>75</v>
      </c>
      <c r="C48" s="6">
        <v>255</v>
      </c>
      <c r="D48" s="7">
        <f t="shared" ref="D48" si="66">C48-C$80</f>
        <v>148</v>
      </c>
      <c r="E48" s="9">
        <f t="shared" si="1"/>
        <v>0.1942257217847769</v>
      </c>
      <c r="F48" s="10">
        <f t="shared" ref="F48" si="67">E48*76</f>
        <v>14.761154855643044</v>
      </c>
      <c r="G48" s="10">
        <f t="shared" ref="G48:G81" si="68">E48*104</f>
        <v>20.199475065616799</v>
      </c>
    </row>
    <row r="49" spans="1:7" x14ac:dyDescent="0.3">
      <c r="A49" s="4"/>
      <c r="B49" s="2" t="s">
        <v>77</v>
      </c>
      <c r="C49" s="6"/>
    </row>
    <row r="50" spans="1:7" x14ac:dyDescent="0.3">
      <c r="A50" s="3" t="s">
        <v>63</v>
      </c>
      <c r="B50" s="1" t="s">
        <v>78</v>
      </c>
      <c r="C50" s="5">
        <v>252</v>
      </c>
      <c r="D50" s="7">
        <f t="shared" ref="D50" si="69">C50-C$80</f>
        <v>145</v>
      </c>
      <c r="E50" s="9">
        <f t="shared" si="1"/>
        <v>0.19028871391076116</v>
      </c>
      <c r="F50" s="10">
        <f t="shared" ref="F50" si="70">E50*76</f>
        <v>14.461942257217848</v>
      </c>
      <c r="G50" s="10">
        <f t="shared" ref="G50:G81" si="71">E50*104</f>
        <v>19.790026246719162</v>
      </c>
    </row>
    <row r="51" spans="1:7" x14ac:dyDescent="0.3">
      <c r="A51" s="3"/>
      <c r="B51" s="1" t="s">
        <v>79</v>
      </c>
      <c r="C51" s="5"/>
    </row>
    <row r="52" spans="1:7" x14ac:dyDescent="0.3">
      <c r="A52" s="4" t="s">
        <v>56</v>
      </c>
      <c r="B52" s="2" t="s">
        <v>80</v>
      </c>
      <c r="C52" s="6">
        <v>239</v>
      </c>
      <c r="D52" s="7">
        <f t="shared" ref="D52" si="72">C52-C$80</f>
        <v>132</v>
      </c>
      <c r="E52" s="9">
        <f t="shared" si="1"/>
        <v>0.17322834645669291</v>
      </c>
      <c r="F52" s="10">
        <f t="shared" ref="F52" si="73">E52*76</f>
        <v>13.165354330708661</v>
      </c>
      <c r="G52" s="10">
        <f t="shared" ref="G52:G81" si="74">E52*104</f>
        <v>18.015748031496063</v>
      </c>
    </row>
    <row r="53" spans="1:7" x14ac:dyDescent="0.3">
      <c r="A53" s="4"/>
      <c r="B53" s="2" t="s">
        <v>81</v>
      </c>
      <c r="C53" s="6"/>
    </row>
    <row r="54" spans="1:7" x14ac:dyDescent="0.3">
      <c r="A54" s="3" t="s">
        <v>12</v>
      </c>
      <c r="B54" s="1" t="s">
        <v>82</v>
      </c>
      <c r="C54" s="5">
        <v>208</v>
      </c>
      <c r="D54" s="7">
        <f t="shared" ref="D54" si="75">C54-C$80</f>
        <v>101</v>
      </c>
      <c r="E54" s="9">
        <f t="shared" si="1"/>
        <v>0.13254593175853019</v>
      </c>
      <c r="F54" s="10">
        <f t="shared" ref="F54" si="76">E54*76</f>
        <v>10.073490813648295</v>
      </c>
      <c r="G54" s="10">
        <f t="shared" ref="G54:G81" si="77">E54*104</f>
        <v>13.78477690288714</v>
      </c>
    </row>
    <row r="55" spans="1:7" x14ac:dyDescent="0.3">
      <c r="A55" s="3"/>
      <c r="B55" s="1" t="s">
        <v>83</v>
      </c>
      <c r="C55" s="5"/>
    </row>
    <row r="56" spans="1:7" x14ac:dyDescent="0.3">
      <c r="A56" s="4" t="s">
        <v>86</v>
      </c>
      <c r="B56" s="2" t="s">
        <v>84</v>
      </c>
      <c r="C56" s="6">
        <v>190</v>
      </c>
      <c r="D56" s="7">
        <f t="shared" ref="D56" si="78">C56-C$80</f>
        <v>83</v>
      </c>
      <c r="E56" s="9">
        <f t="shared" si="1"/>
        <v>0.1089238845144357</v>
      </c>
      <c r="F56" s="10">
        <f t="shared" ref="F56" si="79">E56*76</f>
        <v>8.2782152230971136</v>
      </c>
      <c r="G56" s="10">
        <f t="shared" ref="G56:G81" si="80">E56*104</f>
        <v>11.328083989501312</v>
      </c>
    </row>
    <row r="57" spans="1:7" x14ac:dyDescent="0.3">
      <c r="A57" s="4"/>
      <c r="B57" s="2" t="s">
        <v>87</v>
      </c>
      <c r="C57" s="6"/>
    </row>
    <row r="58" spans="1:7" ht="14.4" customHeight="1" x14ac:dyDescent="0.3">
      <c r="A58" s="3" t="s">
        <v>86</v>
      </c>
      <c r="B58" s="1" t="s">
        <v>88</v>
      </c>
      <c r="C58" s="5">
        <v>190</v>
      </c>
      <c r="D58" s="7">
        <f t="shared" ref="D58" si="81">C58-C$80</f>
        <v>83</v>
      </c>
      <c r="E58" s="9">
        <f t="shared" si="1"/>
        <v>0.1089238845144357</v>
      </c>
      <c r="F58" s="10">
        <f t="shared" ref="F58" si="82">E58*76</f>
        <v>8.2782152230971136</v>
      </c>
      <c r="G58" s="10">
        <f t="shared" ref="G58:G81" si="83">E58*104</f>
        <v>11.328083989501312</v>
      </c>
    </row>
    <row r="59" spans="1:7" x14ac:dyDescent="0.3">
      <c r="A59" s="3"/>
      <c r="B59" s="1" t="s">
        <v>89</v>
      </c>
      <c r="C59" s="5"/>
    </row>
    <row r="60" spans="1:7" x14ac:dyDescent="0.3">
      <c r="A60" s="4" t="s">
        <v>70</v>
      </c>
      <c r="B60" s="2" t="s">
        <v>90</v>
      </c>
      <c r="C60" s="6">
        <v>178</v>
      </c>
      <c r="D60" s="7">
        <f t="shared" ref="D60:D62" si="84">C60-C$80</f>
        <v>71</v>
      </c>
      <c r="E60" s="9">
        <f t="shared" si="1"/>
        <v>9.3175853018372709E-2</v>
      </c>
      <c r="F60" s="10">
        <f t="shared" ref="F60" si="85">E60*76</f>
        <v>7.0813648293963256</v>
      </c>
      <c r="G60" s="10">
        <f t="shared" ref="G60:G81" si="86">E60*104</f>
        <v>9.6902887139107623</v>
      </c>
    </row>
    <row r="61" spans="1:7" x14ac:dyDescent="0.3">
      <c r="A61" s="4"/>
      <c r="B61" s="2" t="s">
        <v>91</v>
      </c>
      <c r="C61" s="6"/>
    </row>
    <row r="62" spans="1:7" ht="14.4" customHeight="1" x14ac:dyDescent="0.3">
      <c r="A62" s="3" t="s">
        <v>94</v>
      </c>
      <c r="B62" s="1" t="s">
        <v>92</v>
      </c>
      <c r="C62" s="5">
        <v>171</v>
      </c>
      <c r="D62" s="7">
        <f t="shared" si="84"/>
        <v>64</v>
      </c>
      <c r="E62" s="9">
        <f t="shared" si="1"/>
        <v>8.3989501312335957E-2</v>
      </c>
      <c r="F62" s="10">
        <f t="shared" ref="F62" si="87">E62*76</f>
        <v>6.3832020997375327</v>
      </c>
      <c r="G62" s="10">
        <f t="shared" ref="G62:G81" si="88">E62*104</f>
        <v>8.7349081364829395</v>
      </c>
    </row>
    <row r="63" spans="1:7" x14ac:dyDescent="0.3">
      <c r="A63" s="3"/>
      <c r="B63" s="1" t="s">
        <v>95</v>
      </c>
      <c r="C63" s="5"/>
    </row>
    <row r="64" spans="1:7" x14ac:dyDescent="0.3">
      <c r="A64" s="4" t="s">
        <v>52</v>
      </c>
      <c r="B64" s="2" t="s">
        <v>96</v>
      </c>
      <c r="C64" s="6">
        <v>170</v>
      </c>
      <c r="D64" s="7">
        <f t="shared" ref="D64" si="89">C64-C$80</f>
        <v>63</v>
      </c>
      <c r="E64" s="9">
        <f t="shared" si="1"/>
        <v>8.2677165354330714E-2</v>
      </c>
      <c r="F64" s="10">
        <f t="shared" ref="F64" si="90">E64*76</f>
        <v>6.2834645669291342</v>
      </c>
      <c r="G64" s="10">
        <f t="shared" ref="G64:G81" si="91">E64*104</f>
        <v>8.5984251968503944</v>
      </c>
    </row>
    <row r="65" spans="1:7" x14ac:dyDescent="0.3">
      <c r="A65" s="4"/>
      <c r="B65" s="2" t="s">
        <v>97</v>
      </c>
      <c r="C65" s="6"/>
    </row>
    <row r="66" spans="1:7" x14ac:dyDescent="0.3">
      <c r="A66" s="3" t="s">
        <v>100</v>
      </c>
      <c r="B66" s="1" t="s">
        <v>98</v>
      </c>
      <c r="C66" s="5">
        <v>168</v>
      </c>
      <c r="D66" s="7">
        <f t="shared" ref="D66" si="92">C66-C$80</f>
        <v>61</v>
      </c>
      <c r="E66" s="9">
        <f t="shared" si="1"/>
        <v>8.0052493438320216E-2</v>
      </c>
      <c r="F66" s="10">
        <f t="shared" ref="F66" si="93">E66*76</f>
        <v>6.0839895013123364</v>
      </c>
      <c r="G66" s="10">
        <f t="shared" ref="G66:G81" si="94">E66*104</f>
        <v>8.3254593175853024</v>
      </c>
    </row>
    <row r="67" spans="1:7" x14ac:dyDescent="0.3">
      <c r="A67" s="3"/>
      <c r="B67" s="1" t="s">
        <v>101</v>
      </c>
      <c r="C67" s="5"/>
    </row>
    <row r="68" spans="1:7" x14ac:dyDescent="0.3">
      <c r="A68" s="4" t="s">
        <v>49</v>
      </c>
      <c r="B68" s="2" t="s">
        <v>102</v>
      </c>
      <c r="C68" s="6">
        <v>166</v>
      </c>
      <c r="D68" s="7">
        <f t="shared" ref="D68" si="95">C68-C$80</f>
        <v>59</v>
      </c>
      <c r="E68" s="9">
        <f t="shared" ref="E68:E78" si="96">D68/762</f>
        <v>7.7427821522309717E-2</v>
      </c>
      <c r="F68" s="10">
        <f t="shared" ref="F68" si="97">E68*76</f>
        <v>5.8845144356955386</v>
      </c>
      <c r="G68" s="10">
        <f t="shared" ref="G68:G81" si="98">E68*104</f>
        <v>8.0524934383202105</v>
      </c>
    </row>
    <row r="69" spans="1:7" x14ac:dyDescent="0.3">
      <c r="A69" s="4"/>
      <c r="B69" s="2" t="s">
        <v>103</v>
      </c>
      <c r="C69" s="6"/>
    </row>
    <row r="70" spans="1:7" ht="14.4" customHeight="1" x14ac:dyDescent="0.3">
      <c r="A70" s="3" t="s">
        <v>99</v>
      </c>
      <c r="B70" s="1" t="s">
        <v>104</v>
      </c>
      <c r="C70" s="5">
        <v>158</v>
      </c>
      <c r="D70" s="7">
        <f t="shared" ref="D70" si="99">C70-C$80</f>
        <v>51</v>
      </c>
      <c r="E70" s="9">
        <f t="shared" si="96"/>
        <v>6.6929133858267723E-2</v>
      </c>
      <c r="F70" s="10">
        <f t="shared" ref="F70" si="100">E70*76</f>
        <v>5.0866141732283472</v>
      </c>
      <c r="G70" s="10">
        <f t="shared" ref="G70:G81" si="101">E70*104</f>
        <v>6.9606299212598435</v>
      </c>
    </row>
    <row r="71" spans="1:7" x14ac:dyDescent="0.3">
      <c r="A71" s="3"/>
      <c r="B71" s="1" t="s">
        <v>105</v>
      </c>
      <c r="C71" s="5"/>
    </row>
    <row r="72" spans="1:7" ht="14.4" customHeight="1" x14ac:dyDescent="0.3">
      <c r="A72" s="4" t="s">
        <v>85</v>
      </c>
      <c r="B72" s="2" t="s">
        <v>106</v>
      </c>
      <c r="C72" s="6">
        <v>151</v>
      </c>
      <c r="D72" s="7">
        <f t="shared" ref="D72" si="102">C72-C$80</f>
        <v>44</v>
      </c>
      <c r="E72" s="9">
        <f t="shared" si="96"/>
        <v>5.774278215223097E-2</v>
      </c>
      <c r="F72" s="10">
        <f t="shared" ref="F72" si="103">E72*76</f>
        <v>4.3884514435695534</v>
      </c>
      <c r="G72" s="10">
        <f t="shared" ref="G72:G81" si="104">E72*104</f>
        <v>6.0052493438320207</v>
      </c>
    </row>
    <row r="73" spans="1:7" x14ac:dyDescent="0.3">
      <c r="A73" s="4"/>
      <c r="B73" s="2" t="s">
        <v>107</v>
      </c>
      <c r="C73" s="6"/>
    </row>
    <row r="74" spans="1:7" x14ac:dyDescent="0.3">
      <c r="A74" s="3" t="s">
        <v>93</v>
      </c>
      <c r="B74" s="1" t="s">
        <v>108</v>
      </c>
      <c r="C74" s="5">
        <v>131</v>
      </c>
      <c r="D74" s="7">
        <f t="shared" ref="D74" si="105">C74-C$80</f>
        <v>24</v>
      </c>
      <c r="E74" s="9">
        <f t="shared" si="96"/>
        <v>3.1496062992125984E-2</v>
      </c>
      <c r="F74" s="10">
        <f t="shared" ref="F74" si="106">E74*76</f>
        <v>2.393700787401575</v>
      </c>
      <c r="G74" s="10">
        <f t="shared" ref="G74:G81" si="107">E74*104</f>
        <v>3.2755905511811023</v>
      </c>
    </row>
    <row r="75" spans="1:7" x14ac:dyDescent="0.3">
      <c r="A75" s="3"/>
      <c r="B75" s="1" t="s">
        <v>109</v>
      </c>
      <c r="C75" s="5"/>
    </row>
    <row r="76" spans="1:7" x14ac:dyDescent="0.3">
      <c r="A76" s="4" t="s">
        <v>111</v>
      </c>
      <c r="B76" s="2" t="s">
        <v>110</v>
      </c>
      <c r="C76" s="6">
        <v>127</v>
      </c>
      <c r="D76" s="7">
        <f t="shared" ref="D76" si="108">C76-C$80</f>
        <v>20</v>
      </c>
      <c r="E76" s="9">
        <f t="shared" si="96"/>
        <v>2.6246719160104987E-2</v>
      </c>
      <c r="F76" s="10">
        <f t="shared" ref="F76" si="109">E76*76</f>
        <v>1.9947506561679789</v>
      </c>
      <c r="G76" s="10">
        <f t="shared" ref="G76:G81" si="110">E76*104</f>
        <v>2.7296587926509188</v>
      </c>
    </row>
    <row r="77" spans="1:7" x14ac:dyDescent="0.3">
      <c r="A77" s="4"/>
      <c r="B77" s="2" t="s">
        <v>112</v>
      </c>
      <c r="C77" s="6"/>
    </row>
    <row r="78" spans="1:7" x14ac:dyDescent="0.3">
      <c r="A78" s="3" t="s">
        <v>114</v>
      </c>
      <c r="B78" s="1" t="s">
        <v>113</v>
      </c>
      <c r="C78" s="5">
        <v>124</v>
      </c>
      <c r="D78" s="7">
        <f t="shared" ref="D78" si="111">C78-C$80</f>
        <v>17</v>
      </c>
      <c r="E78" s="9">
        <f t="shared" si="96"/>
        <v>2.2309711286089239E-2</v>
      </c>
      <c r="F78" s="10">
        <f t="shared" ref="F78" si="112">E78*76</f>
        <v>1.6955380577427821</v>
      </c>
      <c r="G78" s="10">
        <f t="shared" ref="G78:G81" si="113">E78*104</f>
        <v>2.3202099737532809</v>
      </c>
    </row>
    <row r="79" spans="1:7" x14ac:dyDescent="0.3">
      <c r="A79" s="3"/>
      <c r="B79" s="1" t="s">
        <v>115</v>
      </c>
      <c r="C79" s="5"/>
    </row>
    <row r="80" spans="1:7" ht="14.4" customHeight="1" x14ac:dyDescent="0.3">
      <c r="A80" s="4" t="s">
        <v>35</v>
      </c>
      <c r="B80" s="2" t="s">
        <v>116</v>
      </c>
      <c r="C80" s="6">
        <v>107</v>
      </c>
      <c r="D80" s="7">
        <f t="shared" ref="D80" si="114">C80-C$80</f>
        <v>0</v>
      </c>
      <c r="E80" s="9">
        <f t="shared" ref="E80" si="115">D80/762</f>
        <v>0</v>
      </c>
      <c r="F80" s="10">
        <f t="shared" ref="F80" si="116">E80*76</f>
        <v>0</v>
      </c>
      <c r="G80" s="10">
        <f t="shared" ref="G80:G81" si="117">E80*104</f>
        <v>0</v>
      </c>
    </row>
    <row r="81" spans="1:3" ht="14.4" customHeight="1" x14ac:dyDescent="0.3">
      <c r="A81" s="4"/>
      <c r="B81" s="2" t="s">
        <v>117</v>
      </c>
      <c r="C81" s="6"/>
    </row>
  </sheetData>
  <mergeCells count="80">
    <mergeCell ref="C80:C81"/>
    <mergeCell ref="C78:C79"/>
    <mergeCell ref="A80:A81"/>
    <mergeCell ref="C76:C77"/>
    <mergeCell ref="A78:A79"/>
    <mergeCell ref="C74:C75"/>
    <mergeCell ref="A76:A77"/>
    <mergeCell ref="C72:C73"/>
    <mergeCell ref="A74:A75"/>
    <mergeCell ref="C70:C71"/>
    <mergeCell ref="A72:A73"/>
    <mergeCell ref="C68:C69"/>
    <mergeCell ref="A70:A71"/>
    <mergeCell ref="C66:C67"/>
    <mergeCell ref="A68:A69"/>
    <mergeCell ref="C64:C65"/>
    <mergeCell ref="A66:A67"/>
    <mergeCell ref="C62:C63"/>
    <mergeCell ref="A64:A65"/>
    <mergeCell ref="C60:C61"/>
    <mergeCell ref="A62:A63"/>
    <mergeCell ref="C58:C59"/>
    <mergeCell ref="A60:A61"/>
    <mergeCell ref="C56:C57"/>
    <mergeCell ref="A58:A59"/>
    <mergeCell ref="C54:C55"/>
    <mergeCell ref="A56:A57"/>
    <mergeCell ref="C52:C53"/>
    <mergeCell ref="A54:A55"/>
    <mergeCell ref="C50:C51"/>
    <mergeCell ref="A52:A53"/>
    <mergeCell ref="C48:C49"/>
    <mergeCell ref="A50:A51"/>
    <mergeCell ref="C46:C47"/>
    <mergeCell ref="A48:A49"/>
    <mergeCell ref="C44:C45"/>
    <mergeCell ref="A46:A47"/>
    <mergeCell ref="C42:C43"/>
    <mergeCell ref="A44:A45"/>
    <mergeCell ref="C40:C41"/>
    <mergeCell ref="A42:A43"/>
    <mergeCell ref="C38:C39"/>
    <mergeCell ref="A40:A41"/>
    <mergeCell ref="C36:C37"/>
    <mergeCell ref="A38:A39"/>
    <mergeCell ref="C34:C35"/>
    <mergeCell ref="A36:A37"/>
    <mergeCell ref="C32:C33"/>
    <mergeCell ref="A34:A35"/>
    <mergeCell ref="C30:C31"/>
    <mergeCell ref="A32:A33"/>
    <mergeCell ref="C28:C29"/>
    <mergeCell ref="A30:A31"/>
    <mergeCell ref="C26:C27"/>
    <mergeCell ref="A28:A29"/>
    <mergeCell ref="C24:C25"/>
    <mergeCell ref="A26:A27"/>
    <mergeCell ref="C22:C23"/>
    <mergeCell ref="A24:A25"/>
    <mergeCell ref="C20:C21"/>
    <mergeCell ref="A22:A23"/>
    <mergeCell ref="C18:C19"/>
    <mergeCell ref="A20:A21"/>
    <mergeCell ref="C16:C17"/>
    <mergeCell ref="A18:A19"/>
    <mergeCell ref="C14:C15"/>
    <mergeCell ref="A16:A17"/>
    <mergeCell ref="C12:C13"/>
    <mergeCell ref="A14:A15"/>
    <mergeCell ref="C10:C11"/>
    <mergeCell ref="A12:A13"/>
    <mergeCell ref="C8:C9"/>
    <mergeCell ref="A10:A11"/>
    <mergeCell ref="C6:C7"/>
    <mergeCell ref="A8:A9"/>
    <mergeCell ref="C4:C5"/>
    <mergeCell ref="A6:A7"/>
    <mergeCell ref="C2:C3"/>
    <mergeCell ref="A4:A5"/>
    <mergeCell ref="A2:A3"/>
  </mergeCells>
  <hyperlinks>
    <hyperlink ref="B2" r:id="rId1" display="http://bridge.dk/2014/Klub5/Turneringer/PRegnskab_S38_P22.html"/>
    <hyperlink ref="B3" r:id="rId2" display="http://bridge.dk/2014/Klub5/Turneringer/PRegnskab_S38_P22.html"/>
    <hyperlink ref="B4" r:id="rId3" display="http://bridge.dk/2014/Klub5/Turneringer/PRegnskab_S38_P37.html"/>
    <hyperlink ref="B5" r:id="rId4" display="http://bridge.dk/2014/Klub5/Turneringer/PRegnskab_S38_P37.html"/>
    <hyperlink ref="B6" r:id="rId5" display="http://bridge.dk/2014/Klub5/Turneringer/PRegnskab_S38_P91.html"/>
    <hyperlink ref="B7" r:id="rId6" display="http://bridge.dk/2014/Klub5/Turneringer/PRegnskab_S38_P91.html"/>
    <hyperlink ref="B8" r:id="rId7" display="http://bridge.dk/2014/Klub5/Turneringer/PRegnskab_S38_P110.html"/>
    <hyperlink ref="B9" r:id="rId8" display="http://bridge.dk/2014/Klub5/Turneringer/PRegnskab_S38_P110.html"/>
    <hyperlink ref="B10" r:id="rId9" display="http://bridge.dk/2014/Klub5/Turneringer/PRegnskab_S38_P50.html"/>
    <hyperlink ref="B11" r:id="rId10" display="http://bridge.dk/2014/Klub5/Turneringer/PRegnskab_S38_P50.html"/>
    <hyperlink ref="B12" r:id="rId11" display="http://bridge.dk/2014/Klub5/Turneringer/PRegnskab_S38_P29.html"/>
    <hyperlink ref="B13" r:id="rId12" display="http://bridge.dk/2014/Klub5/Turneringer/PRegnskab_S38_P29.html"/>
    <hyperlink ref="B14" r:id="rId13" display="http://bridge.dk/2014/Klub5/Turneringer/PRegnskab_S38_P117.html"/>
    <hyperlink ref="B15" r:id="rId14" display="http://bridge.dk/2014/Klub5/Turneringer/PRegnskab_S38_P117.html"/>
    <hyperlink ref="B16" r:id="rId15" display="http://bridge.dk/2014/Klub5/Turneringer/PRegnskab_S38_P34.html"/>
    <hyperlink ref="B17" r:id="rId16" display="http://bridge.dk/2014/Klub5/Turneringer/PRegnskab_S38_P34.html"/>
    <hyperlink ref="B18" r:id="rId17" display="http://bridge.dk/2014/Klub5/Turneringer/PRegnskab_S38_P112.html"/>
    <hyperlink ref="B19" r:id="rId18" display="http://bridge.dk/2014/Klub5/Turneringer/PRegnskab_S38_P112.html"/>
    <hyperlink ref="B20" r:id="rId19" display="http://bridge.dk/2014/Klub5/Turneringer/PRegnskab_S38_P93.html"/>
    <hyperlink ref="B21" r:id="rId20" display="http://bridge.dk/2014/Klub5/Turneringer/PRegnskab_S38_P93.html"/>
    <hyperlink ref="B22" r:id="rId21" display="http://bridge.dk/2014/Klub5/Turneringer/PRegnskab_S38_P79.html"/>
    <hyperlink ref="B23" r:id="rId22" display="http://bridge.dk/2014/Klub5/Turneringer/PRegnskab_S38_P79.html"/>
    <hyperlink ref="B24" r:id="rId23" display="http://bridge.dk/2014/Klub5/Turneringer/PRegnskab_S38_P66.html"/>
    <hyperlink ref="B25" r:id="rId24" display="http://bridge.dk/2014/Klub5/Turneringer/PRegnskab_S38_P66.html"/>
    <hyperlink ref="B26" r:id="rId25" display="http://bridge.dk/2014/Klub5/Turneringer/PRegnskab_S38_P75.html"/>
    <hyperlink ref="B27" r:id="rId26" display="http://bridge.dk/2014/Klub5/Turneringer/PRegnskab_S38_P75.html"/>
    <hyperlink ref="B28" r:id="rId27" display="http://bridge.dk/2014/Klub5/Turneringer/PRegnskab_S38_P77.html"/>
    <hyperlink ref="B29" r:id="rId28" display="http://bridge.dk/2014/Klub5/Turneringer/PRegnskab_S38_P77.html"/>
    <hyperlink ref="B30" r:id="rId29" display="http://bridge.dk/2014/Klub5/Turneringer/PRegnskab_S38_P38.html"/>
    <hyperlink ref="B31" r:id="rId30" display="http://bridge.dk/2014/Klub5/Turneringer/PRegnskab_S38_P38.html"/>
    <hyperlink ref="B32" r:id="rId31" display="http://bridge.dk/2014/Klub5/Turneringer/PRegnskab_S38_P30.html"/>
    <hyperlink ref="B33" r:id="rId32" display="http://bridge.dk/2014/Klub5/Turneringer/PRegnskab_S38_P30.html"/>
    <hyperlink ref="B34" r:id="rId33" display="http://bridge.dk/2014/Klub5/Turneringer/PRegnskab_S38_P72.html"/>
    <hyperlink ref="B35" r:id="rId34" display="http://bridge.dk/2014/Klub5/Turneringer/PRegnskab_S38_P72.html"/>
    <hyperlink ref="B36" r:id="rId35" display="http://bridge.dk/2014/Klub5/Turneringer/PRegnskab_S38_P89.html"/>
    <hyperlink ref="B37" r:id="rId36" display="http://bridge.dk/2014/Klub5/Turneringer/PRegnskab_S38_P89.html"/>
    <hyperlink ref="B38" r:id="rId37" display="http://bridge.dk/2014/Klub5/Turneringer/PRegnskab_S38_P57.html"/>
    <hyperlink ref="B39" r:id="rId38" display="http://bridge.dk/2014/Klub5/Turneringer/PRegnskab_S38_P57.html"/>
    <hyperlink ref="B40" r:id="rId39" display="http://bridge.dk/2014/Klub5/Turneringer/PRegnskab_S38_P14.html"/>
    <hyperlink ref="B41" r:id="rId40" display="http://bridge.dk/2014/Klub5/Turneringer/PRegnskab_S38_P14.html"/>
    <hyperlink ref="B42" r:id="rId41" display="http://bridge.dk/2014/Klub5/Turneringer/PRegnskab_S38_P51.html"/>
    <hyperlink ref="B43" r:id="rId42" display="http://bridge.dk/2014/Klub5/Turneringer/PRegnskab_S38_P51.html"/>
    <hyperlink ref="B44" r:id="rId43" display="http://bridge.dk/2014/Klub5/Turneringer/PRegnskab_S38_P92.html"/>
    <hyperlink ref="B45" r:id="rId44" display="http://bridge.dk/2014/Klub5/Turneringer/PRegnskab_S38_P92.html"/>
    <hyperlink ref="B46" r:id="rId45" display="http://bridge.dk/2014/Klub5/Turneringer/PRegnskab_S38_P6.html"/>
    <hyperlink ref="B47" r:id="rId46" display="http://bridge.dk/2014/Klub5/Turneringer/PRegnskab_S38_P6.html"/>
    <hyperlink ref="B48" r:id="rId47" display="http://bridge.dk/2014/Klub5/Turneringer/PRegnskab_S38_P87.html"/>
    <hyperlink ref="B49" r:id="rId48" display="http://bridge.dk/2014/Klub5/Turneringer/PRegnskab_S38_P87.html"/>
    <hyperlink ref="B50" r:id="rId49" display="http://bridge.dk/2014/Klub5/Turneringer/PRegnskab_S38_P58.html"/>
    <hyperlink ref="B51" r:id="rId50" display="http://bridge.dk/2014/Klub5/Turneringer/PRegnskab_S38_P58.html"/>
    <hyperlink ref="B52" r:id="rId51" display="http://bridge.dk/2014/Klub5/Turneringer/PRegnskab_S38_P108.html"/>
    <hyperlink ref="B53" r:id="rId52" display="http://bridge.dk/2014/Klub5/Turneringer/PRegnskab_S38_P108.html"/>
    <hyperlink ref="B54" r:id="rId53" display="http://bridge.dk/2014/Klub5/Turneringer/PRegnskab_S38_P12.html"/>
    <hyperlink ref="B55" r:id="rId54" display="http://bridge.dk/2014/Klub5/Turneringer/PRegnskab_S38_P12.html"/>
    <hyperlink ref="B56" r:id="rId55" display="http://bridge.dk/2014/Klub5/Turneringer/PRegnskab_S38_P1.html"/>
    <hyperlink ref="B57" r:id="rId56" display="http://bridge.dk/2014/Klub5/Turneringer/PRegnskab_S38_P1.html"/>
    <hyperlink ref="B58" r:id="rId57" display="http://bridge.dk/2014/Klub5/Turneringer/PRegnskab_S38_P52.html"/>
    <hyperlink ref="B59" r:id="rId58" display="http://bridge.dk/2014/Klub5/Turneringer/PRegnskab_S38_P52.html"/>
    <hyperlink ref="B60" r:id="rId59" display="http://bridge.dk/2014/Klub5/Turneringer/PRegnskab_S38_P76.html"/>
    <hyperlink ref="B61" r:id="rId60" display="http://bridge.dk/2014/Klub5/Turneringer/PRegnskab_S38_P76.html"/>
    <hyperlink ref="B62" r:id="rId61" display="http://bridge.dk/2014/Klub5/Turneringer/PRegnskab_S38_P54.html"/>
    <hyperlink ref="B63" r:id="rId62" display="http://bridge.dk/2014/Klub5/Turneringer/PRegnskab_S38_P54.html"/>
    <hyperlink ref="B64" r:id="rId63" display="http://bridge.dk/2014/Klub5/Turneringer/PRegnskab_S38_P73.html"/>
    <hyperlink ref="B65" r:id="rId64" display="http://bridge.dk/2014/Klub5/Turneringer/PRegnskab_S38_P73.html"/>
    <hyperlink ref="B66" r:id="rId65" display="http://bridge.dk/2014/Klub5/Turneringer/PRegnskab_S38_P116.html"/>
    <hyperlink ref="B67" r:id="rId66" display="http://bridge.dk/2014/Klub5/Turneringer/PRegnskab_S38_P116.html"/>
    <hyperlink ref="B68" r:id="rId67" display="http://bridge.dk/2014/Klub5/Turneringer/PRegnskab_S38_P104.html"/>
    <hyperlink ref="B69" r:id="rId68" display="http://bridge.dk/2014/Klub5/Turneringer/PRegnskab_S38_P104.html"/>
    <hyperlink ref="B70" r:id="rId69" display="http://bridge.dk/2014/Klub5/Turneringer/PRegnskab_S38_P109.html"/>
    <hyperlink ref="B71" r:id="rId70" display="http://bridge.dk/2014/Klub5/Turneringer/PRegnskab_S38_P109.html"/>
    <hyperlink ref="B72" r:id="rId71" display="http://bridge.dk/2014/Klub5/Turneringer/PRegnskab_S38_P17.html"/>
    <hyperlink ref="B73" r:id="rId72" display="http://bridge.dk/2014/Klub5/Turneringer/PRegnskab_S38_P17.html"/>
    <hyperlink ref="B74" r:id="rId73" display="http://bridge.dk/2014/Klub5/Turneringer/PRegnskab_S38_P107.html"/>
    <hyperlink ref="B75" r:id="rId74" display="http://bridge.dk/2014/Klub5/Turneringer/PRegnskab_S38_P107.html"/>
    <hyperlink ref="B76" r:id="rId75" display="http://bridge.dk/2014/Klub5/Turneringer/PRegnskab_S38_P13.html"/>
    <hyperlink ref="B77" r:id="rId76" display="http://bridge.dk/2014/Klub5/Turneringer/PRegnskab_S38_P13.html"/>
    <hyperlink ref="B78" r:id="rId77" display="http://bridge.dk/2014/Klub5/Turneringer/PRegnskab_S38_P27.html"/>
    <hyperlink ref="B79" r:id="rId78" display="http://bridge.dk/2014/Klub5/Turneringer/PRegnskab_S38_P27.html"/>
    <hyperlink ref="B80" r:id="rId79" display="http://bridge.dk/2014/Klub5/Turneringer/PRegnskab_S38_P65.html"/>
    <hyperlink ref="B81" r:id="rId80" display="http://bridge.dk/2014/Klub5/Turneringer/PRegnskab_S38_P65.html"/>
  </hyperlinks>
  <pageMargins left="0.7" right="0.7" top="0.75" bottom="0.75" header="0.3" footer="0.3"/>
  <pageSetup paperSize="9" orientation="portrait" horizontalDpi="0" verticalDpi="0" r:id="rId8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1"/>
  <sheetViews>
    <sheetView tabSelected="1" workbookViewId="0">
      <selection activeCell="N11" sqref="N11"/>
    </sheetView>
  </sheetViews>
  <sheetFormatPr defaultRowHeight="14.4" x14ac:dyDescent="0.3"/>
  <cols>
    <col min="1" max="1" width="4.21875" bestFit="1" customWidth="1"/>
    <col min="2" max="2" width="48.44140625" bestFit="1" customWidth="1"/>
    <col min="3" max="3" width="6.88671875" bestFit="1" customWidth="1"/>
    <col min="4" max="4" width="7.109375" bestFit="1" customWidth="1"/>
    <col min="5" max="5" width="8.88671875" customWidth="1"/>
    <col min="6" max="6" width="11.109375" bestFit="1" customWidth="1"/>
    <col min="7" max="7" width="7.109375" bestFit="1" customWidth="1"/>
    <col min="8" max="8" width="8.5546875" customWidth="1"/>
    <col min="9" max="9" width="11.109375" bestFit="1" customWidth="1"/>
  </cols>
  <sheetData>
    <row r="1" spans="1:9" s="12" customFormat="1" ht="36.6" thickBot="1" x14ac:dyDescent="0.4">
      <c r="A1" s="24" t="s">
        <v>122</v>
      </c>
      <c r="B1" s="25" t="s">
        <v>118</v>
      </c>
      <c r="C1" s="26" t="s">
        <v>119</v>
      </c>
      <c r="D1" s="24" t="s">
        <v>203</v>
      </c>
      <c r="E1" s="25" t="s">
        <v>205</v>
      </c>
      <c r="F1" s="32" t="s">
        <v>206</v>
      </c>
      <c r="G1" s="24" t="s">
        <v>204</v>
      </c>
      <c r="H1" s="38" t="s">
        <v>207</v>
      </c>
      <c r="I1" s="32" t="s">
        <v>206</v>
      </c>
    </row>
    <row r="2" spans="1:9" s="16" customFormat="1" ht="14.4" customHeight="1" x14ac:dyDescent="0.3">
      <c r="A2" s="13">
        <f>_xlfn.RANK.EQ(C2,C$2:C$81,0)</f>
        <v>1</v>
      </c>
      <c r="B2" s="14" t="s">
        <v>123</v>
      </c>
      <c r="C2" s="28">
        <v>381</v>
      </c>
      <c r="D2" s="33">
        <f>Kvalifikation!F30</f>
        <v>27.627296587926509</v>
      </c>
      <c r="E2" s="15">
        <f>$C2+D2</f>
        <v>408.62729658792648</v>
      </c>
      <c r="F2" s="27">
        <f>_xlfn.RANK.EQ(E2,E$2:E$81,0)</f>
        <v>1</v>
      </c>
      <c r="G2" s="33">
        <f>Kvalifikation!G30</f>
        <v>37.805774278215225</v>
      </c>
      <c r="H2" s="22">
        <f>$C2+G2</f>
        <v>418.80577427821521</v>
      </c>
      <c r="I2" s="27">
        <f>_xlfn.RANK.EQ(H2,H$2:H$81,0)</f>
        <v>1</v>
      </c>
    </row>
    <row r="3" spans="1:9" s="19" customFormat="1" ht="14.4" customHeight="1" thickBot="1" x14ac:dyDescent="0.35">
      <c r="A3" s="17"/>
      <c r="B3" s="18" t="s">
        <v>124</v>
      </c>
      <c r="C3" s="29"/>
      <c r="D3" s="34"/>
      <c r="F3" s="35">
        <f>$A2-F2</f>
        <v>0</v>
      </c>
      <c r="G3" s="34"/>
      <c r="H3" s="23"/>
      <c r="I3" s="35">
        <f>$A2-I2</f>
        <v>0</v>
      </c>
    </row>
    <row r="4" spans="1:9" s="16" customFormat="1" ht="14.4" customHeight="1" x14ac:dyDescent="0.3">
      <c r="A4" s="13">
        <f t="shared" ref="A4" si="0">_xlfn.RANK.EQ(C4,C$2:C$81,0)</f>
        <v>2</v>
      </c>
      <c r="B4" s="20" t="s">
        <v>125</v>
      </c>
      <c r="C4" s="30">
        <v>349</v>
      </c>
      <c r="D4" s="36">
        <f>Kvalifikation!F80</f>
        <v>0</v>
      </c>
      <c r="E4" s="15">
        <f>C4+D4</f>
        <v>349</v>
      </c>
      <c r="F4" s="27">
        <f t="shared" ref="F4" si="1">_xlfn.RANK.EQ(E4,E$2:E$81,0)</f>
        <v>3</v>
      </c>
      <c r="G4" s="36">
        <f>Kvalifikation!G80</f>
        <v>0</v>
      </c>
      <c r="H4" s="22">
        <f t="shared" ref="H4" si="2">$C4+G4</f>
        <v>349</v>
      </c>
      <c r="I4" s="27">
        <f t="shared" ref="I4" si="3">_xlfn.RANK.EQ(H4,H$2:H$81,0)</f>
        <v>3</v>
      </c>
    </row>
    <row r="5" spans="1:9" s="19" customFormat="1" ht="14.4" customHeight="1" thickBot="1" x14ac:dyDescent="0.35">
      <c r="A5" s="17"/>
      <c r="B5" s="21" t="s">
        <v>126</v>
      </c>
      <c r="C5" s="31"/>
      <c r="D5" s="34"/>
      <c r="F5" s="35">
        <f t="shared" ref="F5" si="4">$A4-F4</f>
        <v>-1</v>
      </c>
      <c r="G5" s="34"/>
      <c r="H5" s="23"/>
      <c r="I5" s="35">
        <f t="shared" ref="I5" si="5">$A4-I4</f>
        <v>-1</v>
      </c>
    </row>
    <row r="6" spans="1:9" s="16" customFormat="1" ht="14.4" customHeight="1" x14ac:dyDescent="0.3">
      <c r="A6" s="13">
        <f t="shared" ref="A6" si="6">_xlfn.RANK.EQ(C6,C$2:C$81,0)</f>
        <v>3</v>
      </c>
      <c r="B6" s="14" t="s">
        <v>127</v>
      </c>
      <c r="C6" s="28">
        <v>310</v>
      </c>
      <c r="D6" s="33">
        <f>Kvalifikation!F6</f>
        <v>53.958005249343834</v>
      </c>
      <c r="E6" s="15">
        <f>C6+D6</f>
        <v>363.95800524934384</v>
      </c>
      <c r="F6" s="27">
        <f t="shared" ref="F6" si="7">_xlfn.RANK.EQ(E6,E$2:E$81,0)</f>
        <v>2</v>
      </c>
      <c r="G6" s="33">
        <f>Kvalifikation!G6</f>
        <v>73.837270341207343</v>
      </c>
      <c r="H6" s="22">
        <f t="shared" ref="H6" si="8">$C6+G6</f>
        <v>383.83727034120733</v>
      </c>
      <c r="I6" s="27">
        <f t="shared" ref="I6" si="9">_xlfn.RANK.EQ(H6,H$2:H$81,0)</f>
        <v>2</v>
      </c>
    </row>
    <row r="7" spans="1:9" s="19" customFormat="1" ht="14.4" customHeight="1" thickBot="1" x14ac:dyDescent="0.35">
      <c r="A7" s="17"/>
      <c r="B7" s="18" t="s">
        <v>128</v>
      </c>
      <c r="C7" s="29"/>
      <c r="D7" s="34"/>
      <c r="F7" s="35">
        <f t="shared" ref="F7" si="10">$A6-F6</f>
        <v>1</v>
      </c>
      <c r="G7" s="34"/>
      <c r="H7" s="23"/>
      <c r="I7" s="35">
        <f t="shared" ref="I7" si="11">$A6-I6</f>
        <v>1</v>
      </c>
    </row>
    <row r="8" spans="1:9" s="16" customFormat="1" ht="14.4" customHeight="1" x14ac:dyDescent="0.3">
      <c r="A8" s="13">
        <f t="shared" ref="A8" si="12">_xlfn.RANK.EQ(C8,C$2:C$81,0)</f>
        <v>4</v>
      </c>
      <c r="B8" s="20" t="s">
        <v>129</v>
      </c>
      <c r="C8" s="30">
        <v>296</v>
      </c>
      <c r="D8" s="33">
        <f>Kvalifikation!F36</f>
        <v>26.131233595800524</v>
      </c>
      <c r="E8" s="15">
        <f>C8+D8</f>
        <v>322.1312335958005</v>
      </c>
      <c r="F8" s="27">
        <f t="shared" ref="F8" si="13">_xlfn.RANK.EQ(E8,E$2:E$81,0)</f>
        <v>4</v>
      </c>
      <c r="G8" s="33">
        <f>Kvalifikation!G36</f>
        <v>35.758530183727032</v>
      </c>
      <c r="H8" s="22">
        <f t="shared" ref="H8" si="14">$C8+G8</f>
        <v>331.75853018372703</v>
      </c>
      <c r="I8" s="27">
        <f t="shared" ref="I8" si="15">_xlfn.RANK.EQ(H8,H$2:H$81,0)</f>
        <v>4</v>
      </c>
    </row>
    <row r="9" spans="1:9" s="19" customFormat="1" ht="14.4" customHeight="1" thickBot="1" x14ac:dyDescent="0.35">
      <c r="A9" s="17"/>
      <c r="B9" s="21" t="s">
        <v>130</v>
      </c>
      <c r="C9" s="31"/>
      <c r="D9" s="37"/>
      <c r="F9" s="35">
        <f t="shared" ref="F9" si="16">$A8-F8</f>
        <v>0</v>
      </c>
      <c r="G9" s="37"/>
      <c r="H9" s="23"/>
      <c r="I9" s="35">
        <f t="shared" ref="I9" si="17">$A8-I8</f>
        <v>0</v>
      </c>
    </row>
    <row r="10" spans="1:9" s="16" customFormat="1" ht="14.4" customHeight="1" x14ac:dyDescent="0.3">
      <c r="A10" s="13">
        <f t="shared" ref="A10" si="18">_xlfn.RANK.EQ(C10,C$2:C$81,0)</f>
        <v>5</v>
      </c>
      <c r="B10" s="14" t="s">
        <v>131</v>
      </c>
      <c r="C10" s="28">
        <v>277</v>
      </c>
      <c r="D10" s="33">
        <f>Kvalifikation!F20</f>
        <v>38.099737532808405</v>
      </c>
      <c r="E10" s="15">
        <f>C10+D10</f>
        <v>315.09973753280838</v>
      </c>
      <c r="F10" s="27">
        <f t="shared" ref="F10" si="19">_xlfn.RANK.EQ(E10,E$2:E$81,0)</f>
        <v>5</v>
      </c>
      <c r="G10" s="33">
        <f>Kvalifikation!G20</f>
        <v>52.13648293963255</v>
      </c>
      <c r="H10" s="22">
        <f t="shared" ref="H10" si="20">$C10+G10</f>
        <v>329.13648293963257</v>
      </c>
      <c r="I10" s="27">
        <f t="shared" ref="I10" si="21">_xlfn.RANK.EQ(H10,H$2:H$81,0)</f>
        <v>5</v>
      </c>
    </row>
    <row r="11" spans="1:9" s="19" customFormat="1" ht="14.4" customHeight="1" thickBot="1" x14ac:dyDescent="0.35">
      <c r="A11" s="17"/>
      <c r="B11" s="18" t="s">
        <v>132</v>
      </c>
      <c r="C11" s="29"/>
      <c r="D11" s="37"/>
      <c r="F11" s="35">
        <f t="shared" ref="F11" si="22">$A10-F10</f>
        <v>0</v>
      </c>
      <c r="G11" s="37"/>
      <c r="H11" s="23"/>
      <c r="I11" s="35">
        <f t="shared" ref="I11" si="23">$A10-I10</f>
        <v>0</v>
      </c>
    </row>
    <row r="12" spans="1:9" s="16" customFormat="1" ht="14.4" customHeight="1" x14ac:dyDescent="0.3">
      <c r="A12" s="13">
        <f t="shared" ref="A12" si="24">_xlfn.RANK.EQ(C12,C$2:C$81,0)</f>
        <v>6</v>
      </c>
      <c r="B12" s="20" t="s">
        <v>133</v>
      </c>
      <c r="C12" s="30">
        <v>240</v>
      </c>
      <c r="D12" s="33">
        <f>Kvalifikation!F22</f>
        <v>36.204724409448815</v>
      </c>
      <c r="E12" s="15">
        <f>C12+D12</f>
        <v>276.20472440944883</v>
      </c>
      <c r="F12" s="27">
        <f t="shared" ref="F12" si="25">_xlfn.RANK.EQ(E12,E$2:E$81,0)</f>
        <v>6</v>
      </c>
      <c r="G12" s="33">
        <f>Kvalifikation!G22</f>
        <v>49.54330708661417</v>
      </c>
      <c r="H12" s="22">
        <f t="shared" ref="H12" si="26">$C12+G12</f>
        <v>289.54330708661416</v>
      </c>
      <c r="I12" s="27">
        <f t="shared" ref="I12" si="27">_xlfn.RANK.EQ(H12,H$2:H$81,0)</f>
        <v>6</v>
      </c>
    </row>
    <row r="13" spans="1:9" s="19" customFormat="1" ht="14.4" customHeight="1" thickBot="1" x14ac:dyDescent="0.35">
      <c r="A13" s="17"/>
      <c r="B13" s="21" t="s">
        <v>134</v>
      </c>
      <c r="C13" s="31"/>
      <c r="D13" s="37"/>
      <c r="F13" s="35">
        <f t="shared" ref="F13" si="28">$A12-F12</f>
        <v>0</v>
      </c>
      <c r="G13" s="37"/>
      <c r="H13" s="23"/>
      <c r="I13" s="35">
        <f t="shared" ref="I13" si="29">$A12-I12</f>
        <v>0</v>
      </c>
    </row>
    <row r="14" spans="1:9" s="16" customFormat="1" ht="14.4" customHeight="1" x14ac:dyDescent="0.3">
      <c r="A14" s="13">
        <f t="shared" ref="A14" si="30">_xlfn.RANK.EQ(C14,C$2:C$81,0)</f>
        <v>7</v>
      </c>
      <c r="B14" s="14" t="s">
        <v>135</v>
      </c>
      <c r="C14" s="28">
        <v>196</v>
      </c>
      <c r="D14" s="33">
        <f>Kvalifikation!F10</f>
        <v>46.577427821522306</v>
      </c>
      <c r="E14" s="15">
        <f>C14+D14</f>
        <v>242.57742782152229</v>
      </c>
      <c r="F14" s="27">
        <f t="shared" ref="F14" si="31">_xlfn.RANK.EQ(E14,E$2:E$81,0)</f>
        <v>7</v>
      </c>
      <c r="G14" s="33">
        <f>Kvalifikation!G10</f>
        <v>63.737532808398946</v>
      </c>
      <c r="H14" s="22">
        <f t="shared" ref="H14" si="32">$C14+G14</f>
        <v>259.73753280839895</v>
      </c>
      <c r="I14" s="27">
        <f t="shared" ref="I14" si="33">_xlfn.RANK.EQ(H14,H$2:H$81,0)</f>
        <v>7</v>
      </c>
    </row>
    <row r="15" spans="1:9" s="19" customFormat="1" ht="14.4" customHeight="1" thickBot="1" x14ac:dyDescent="0.35">
      <c r="A15" s="17"/>
      <c r="B15" s="18" t="s">
        <v>136</v>
      </c>
      <c r="C15" s="29"/>
      <c r="D15" s="37"/>
      <c r="F15" s="35">
        <f t="shared" ref="F15" si="34">$A14-F14</f>
        <v>0</v>
      </c>
      <c r="G15" s="37"/>
      <c r="H15" s="23"/>
      <c r="I15" s="35">
        <f t="shared" ref="I15" si="35">$A14-I14</f>
        <v>0</v>
      </c>
    </row>
    <row r="16" spans="1:9" s="16" customFormat="1" ht="14.4" customHeight="1" x14ac:dyDescent="0.3">
      <c r="A16" s="13">
        <f t="shared" ref="A16" si="36">_xlfn.RANK.EQ(C16,C$2:C$81,0)</f>
        <v>8</v>
      </c>
      <c r="B16" s="20" t="s">
        <v>137</v>
      </c>
      <c r="C16" s="30">
        <v>185</v>
      </c>
      <c r="D16" s="33">
        <f>Kvalifikation!F38</f>
        <v>23.937007874015748</v>
      </c>
      <c r="E16" s="15">
        <f>C16+D16</f>
        <v>208.93700787401576</v>
      </c>
      <c r="F16" s="27">
        <f t="shared" ref="F16" si="37">_xlfn.RANK.EQ(E16,E$2:E$81,0)</f>
        <v>8</v>
      </c>
      <c r="G16" s="33">
        <f>Kvalifikation!G38</f>
        <v>32.755905511811022</v>
      </c>
      <c r="H16" s="22">
        <f t="shared" ref="H16" si="38">$C16+G16</f>
        <v>217.75590551181102</v>
      </c>
      <c r="I16" s="27">
        <f t="shared" ref="I16" si="39">_xlfn.RANK.EQ(H16,H$2:H$81,0)</f>
        <v>8</v>
      </c>
    </row>
    <row r="17" spans="1:9" s="19" customFormat="1" ht="14.4" customHeight="1" thickBot="1" x14ac:dyDescent="0.35">
      <c r="A17" s="17"/>
      <c r="B17" s="21" t="s">
        <v>138</v>
      </c>
      <c r="C17" s="31"/>
      <c r="D17" s="37"/>
      <c r="F17" s="35">
        <f t="shared" ref="F17" si="40">$A16-F16</f>
        <v>0</v>
      </c>
      <c r="G17" s="37"/>
      <c r="H17" s="23"/>
      <c r="I17" s="35">
        <f t="shared" ref="I17" si="41">$A16-I16</f>
        <v>0</v>
      </c>
    </row>
    <row r="18" spans="1:9" s="16" customFormat="1" ht="14.4" customHeight="1" x14ac:dyDescent="0.3">
      <c r="A18" s="13">
        <f t="shared" ref="A18" si="42">_xlfn.RANK.EQ(C18,C$2:C$81,0)</f>
        <v>9</v>
      </c>
      <c r="B18" s="14" t="s">
        <v>139</v>
      </c>
      <c r="C18" s="28">
        <v>143</v>
      </c>
      <c r="D18" s="33">
        <f>Kvalifikation!F72</f>
        <v>4.3884514435695534</v>
      </c>
      <c r="E18" s="15">
        <f>C18+D18</f>
        <v>147.38845144356955</v>
      </c>
      <c r="F18" s="27">
        <f t="shared" ref="F18" si="43">_xlfn.RANK.EQ(E18,E$2:E$81,0)</f>
        <v>10</v>
      </c>
      <c r="G18" s="33">
        <f>Kvalifikation!G72</f>
        <v>6.0052493438320207</v>
      </c>
      <c r="H18" s="22">
        <f t="shared" ref="H18" si="44">$C18+G18</f>
        <v>149.00524934383202</v>
      </c>
      <c r="I18" s="27">
        <f t="shared" ref="I18" si="45">_xlfn.RANK.EQ(H18,H$2:H$81,0)</f>
        <v>12</v>
      </c>
    </row>
    <row r="19" spans="1:9" s="19" customFormat="1" ht="14.4" customHeight="1" thickBot="1" x14ac:dyDescent="0.35">
      <c r="A19" s="17"/>
      <c r="B19" s="18" t="s">
        <v>140</v>
      </c>
      <c r="C19" s="29"/>
      <c r="D19" s="37"/>
      <c r="F19" s="35">
        <f t="shared" ref="F19" si="46">$A18-F18</f>
        <v>-1</v>
      </c>
      <c r="G19" s="37"/>
      <c r="H19" s="23"/>
      <c r="I19" s="35">
        <f t="shared" ref="I19" si="47">$A18-I18</f>
        <v>-3</v>
      </c>
    </row>
    <row r="20" spans="1:9" s="16" customFormat="1" ht="14.4" customHeight="1" x14ac:dyDescent="0.3">
      <c r="A20" s="13">
        <f t="shared" ref="A20" si="48">_xlfn.RANK.EQ(C20,C$2:C$81,0)</f>
        <v>10</v>
      </c>
      <c r="B20" s="20" t="s">
        <v>141</v>
      </c>
      <c r="C20" s="30">
        <v>142</v>
      </c>
      <c r="D20" s="33">
        <f>Kvalifikation!F32</f>
        <v>27.228346456692911</v>
      </c>
      <c r="E20" s="15">
        <f>C20+D20</f>
        <v>169.22834645669292</v>
      </c>
      <c r="F20" s="27">
        <f t="shared" ref="F20" si="49">_xlfn.RANK.EQ(E20,E$2:E$81,0)</f>
        <v>9</v>
      </c>
      <c r="G20" s="33">
        <f>Kvalifikation!G32</f>
        <v>37.259842519685037</v>
      </c>
      <c r="H20" s="22">
        <f t="shared" ref="H20" si="50">$C20+G20</f>
        <v>179.25984251968504</v>
      </c>
      <c r="I20" s="27">
        <f t="shared" ref="I20" si="51">_xlfn.RANK.EQ(H20,H$2:H$81,0)</f>
        <v>9</v>
      </c>
    </row>
    <row r="21" spans="1:9" s="19" customFormat="1" ht="14.4" customHeight="1" thickBot="1" x14ac:dyDescent="0.35">
      <c r="A21" s="17"/>
      <c r="B21" s="21" t="s">
        <v>142</v>
      </c>
      <c r="C21" s="31"/>
      <c r="D21" s="37"/>
      <c r="F21" s="35">
        <f t="shared" ref="F21" si="52">$A20-F20</f>
        <v>1</v>
      </c>
      <c r="G21" s="37"/>
      <c r="H21" s="23"/>
      <c r="I21" s="35">
        <f t="shared" ref="I21" si="53">$A20-I20</f>
        <v>1</v>
      </c>
    </row>
    <row r="22" spans="1:9" s="16" customFormat="1" ht="14.4" customHeight="1" x14ac:dyDescent="0.3">
      <c r="A22" s="13">
        <f t="shared" ref="A22" si="54">_xlfn.RANK.EQ(C22,C$2:C$81,0)</f>
        <v>11</v>
      </c>
      <c r="B22" s="14" t="s">
        <v>143</v>
      </c>
      <c r="C22" s="28">
        <v>96</v>
      </c>
      <c r="D22" s="33">
        <f>Kvalifikation!F54</f>
        <v>10.073490813648295</v>
      </c>
      <c r="E22" s="15">
        <f>C22+D22</f>
        <v>106.07349081364829</v>
      </c>
      <c r="F22" s="27">
        <f t="shared" ref="F22" si="55">_xlfn.RANK.EQ(E22,E$2:E$81,0)</f>
        <v>15</v>
      </c>
      <c r="G22" s="33">
        <f>Kvalifikation!G54</f>
        <v>13.78477690288714</v>
      </c>
      <c r="H22" s="22">
        <f t="shared" ref="H22" si="56">$C22+G22</f>
        <v>109.78477690288715</v>
      </c>
      <c r="I22" s="27">
        <f t="shared" ref="I22" si="57">_xlfn.RANK.EQ(H22,H$2:H$81,0)</f>
        <v>15</v>
      </c>
    </row>
    <row r="23" spans="1:9" s="19" customFormat="1" ht="14.4" customHeight="1" thickBot="1" x14ac:dyDescent="0.35">
      <c r="A23" s="17"/>
      <c r="B23" s="18" t="s">
        <v>144</v>
      </c>
      <c r="C23" s="29"/>
      <c r="D23" s="37"/>
      <c r="F23" s="35">
        <f t="shared" ref="F23" si="58">$A22-F22</f>
        <v>-4</v>
      </c>
      <c r="G23" s="37"/>
      <c r="H23" s="23"/>
      <c r="I23" s="35">
        <f t="shared" ref="I23" si="59">$A22-I22</f>
        <v>-4</v>
      </c>
    </row>
    <row r="24" spans="1:9" s="16" customFormat="1" ht="14.4" customHeight="1" x14ac:dyDescent="0.3">
      <c r="A24" s="13">
        <f t="shared" ref="A24" si="60">_xlfn.RANK.EQ(C24,C$2:C$81,0)</f>
        <v>12</v>
      </c>
      <c r="B24" s="20" t="s">
        <v>145</v>
      </c>
      <c r="C24" s="30">
        <v>91</v>
      </c>
      <c r="D24" s="33">
        <f>Kvalifikation!F26</f>
        <v>34.808398950131235</v>
      </c>
      <c r="E24" s="15">
        <f>C24+D24</f>
        <v>125.80839895013123</v>
      </c>
      <c r="F24" s="27">
        <f t="shared" ref="F24" si="61">_xlfn.RANK.EQ(E24,E$2:E$81,0)</f>
        <v>13</v>
      </c>
      <c r="G24" s="33">
        <f>Kvalifikation!G26</f>
        <v>47.632545931758528</v>
      </c>
      <c r="H24" s="22">
        <f t="shared" ref="H24" si="62">$C24+G24</f>
        <v>138.63254593175853</v>
      </c>
      <c r="I24" s="27">
        <f t="shared" ref="I24" si="63">_xlfn.RANK.EQ(H24,H$2:H$81,0)</f>
        <v>13</v>
      </c>
    </row>
    <row r="25" spans="1:9" s="19" customFormat="1" ht="14.4" customHeight="1" thickBot="1" x14ac:dyDescent="0.35">
      <c r="A25" s="17"/>
      <c r="B25" s="21" t="s">
        <v>146</v>
      </c>
      <c r="C25" s="31"/>
      <c r="D25" s="37"/>
      <c r="F25" s="35">
        <f t="shared" ref="F25" si="64">$A24-F24</f>
        <v>-1</v>
      </c>
      <c r="G25" s="37"/>
      <c r="H25" s="23"/>
      <c r="I25" s="35">
        <f t="shared" ref="I25" si="65">$A24-I24</f>
        <v>-1</v>
      </c>
    </row>
    <row r="26" spans="1:9" s="16" customFormat="1" ht="14.4" customHeight="1" x14ac:dyDescent="0.3">
      <c r="A26" s="13">
        <f t="shared" ref="A26" si="66">_xlfn.RANK.EQ(C26,C$2:C$81,0)</f>
        <v>13</v>
      </c>
      <c r="B26" s="14" t="s">
        <v>147</v>
      </c>
      <c r="C26" s="28">
        <v>84</v>
      </c>
      <c r="D26" s="33">
        <f>Kvalifikation!F4</f>
        <v>54.85564304461942</v>
      </c>
      <c r="E26" s="15">
        <f>C26+D26</f>
        <v>138.85564304461943</v>
      </c>
      <c r="F26" s="27">
        <f t="shared" ref="F26" si="67">_xlfn.RANK.EQ(E26,E$2:E$81,0)</f>
        <v>12</v>
      </c>
      <c r="G26" s="33">
        <f>Kvalifikation!G4</f>
        <v>75.065616797900262</v>
      </c>
      <c r="H26" s="22">
        <f t="shared" ref="H26" si="68">$C26+G26</f>
        <v>159.06561679790025</v>
      </c>
      <c r="I26" s="27">
        <f t="shared" ref="I26" si="69">_xlfn.RANK.EQ(H26,H$2:H$81,0)</f>
        <v>11</v>
      </c>
    </row>
    <row r="27" spans="1:9" s="19" customFormat="1" ht="14.4" customHeight="1" thickBot="1" x14ac:dyDescent="0.35">
      <c r="A27" s="17"/>
      <c r="B27" s="18" t="s">
        <v>148</v>
      </c>
      <c r="C27" s="29"/>
      <c r="D27" s="37"/>
      <c r="F27" s="35">
        <f t="shared" ref="F27" si="70">$A26-F26</f>
        <v>1</v>
      </c>
      <c r="G27" s="37"/>
      <c r="H27" s="23"/>
      <c r="I27" s="35">
        <f t="shared" ref="I27" si="71">$A26-I26</f>
        <v>2</v>
      </c>
    </row>
    <row r="28" spans="1:9" s="16" customFormat="1" ht="14.4" customHeight="1" x14ac:dyDescent="0.3">
      <c r="A28" s="13">
        <f t="shared" ref="A28" si="72">_xlfn.RANK.EQ(C28,C$2:C$81,0)</f>
        <v>14</v>
      </c>
      <c r="B28" s="20" t="s">
        <v>149</v>
      </c>
      <c r="C28" s="30">
        <v>68</v>
      </c>
      <c r="D28" s="33">
        <f>Kvalifikation!F18</f>
        <v>38.199475065616795</v>
      </c>
      <c r="E28" s="15">
        <f>C28+D28</f>
        <v>106.1994750656168</v>
      </c>
      <c r="F28" s="27">
        <f t="shared" ref="F28" si="73">_xlfn.RANK.EQ(E28,E$2:E$81,0)</f>
        <v>14</v>
      </c>
      <c r="G28" s="33">
        <f>Kvalifikation!G18</f>
        <v>52.272965879265087</v>
      </c>
      <c r="H28" s="22">
        <f t="shared" ref="H28" si="74">$C28+G28</f>
        <v>120.27296587926509</v>
      </c>
      <c r="I28" s="27">
        <f t="shared" ref="I28" si="75">_xlfn.RANK.EQ(H28,H$2:H$81,0)</f>
        <v>14</v>
      </c>
    </row>
    <row r="29" spans="1:9" s="19" customFormat="1" ht="14.4" customHeight="1" thickBot="1" x14ac:dyDescent="0.35">
      <c r="A29" s="17"/>
      <c r="B29" s="21" t="s">
        <v>150</v>
      </c>
      <c r="C29" s="31"/>
      <c r="D29" s="37"/>
      <c r="F29" s="35">
        <f t="shared" ref="F29" si="76">$A28-F28</f>
        <v>0</v>
      </c>
      <c r="G29" s="37"/>
      <c r="H29" s="23"/>
      <c r="I29" s="35">
        <f t="shared" ref="I29" si="77">$A28-I28</f>
        <v>0</v>
      </c>
    </row>
    <row r="30" spans="1:9" s="16" customFormat="1" ht="14.4" customHeight="1" x14ac:dyDescent="0.3">
      <c r="A30" s="13">
        <f t="shared" ref="A30" si="78">_xlfn.RANK.EQ(C30,C$2:C$81,0)</f>
        <v>15</v>
      </c>
      <c r="B30" s="14" t="s">
        <v>151</v>
      </c>
      <c r="C30" s="28">
        <v>67</v>
      </c>
      <c r="D30" s="33">
        <f>Kvalifikation!F2</f>
        <v>76</v>
      </c>
      <c r="E30" s="15">
        <f>C30+D30</f>
        <v>143</v>
      </c>
      <c r="F30" s="27">
        <f t="shared" ref="F30" si="79">_xlfn.RANK.EQ(E30,E$2:E$81,0)</f>
        <v>11</v>
      </c>
      <c r="G30" s="33">
        <f>Kvalifikation!G2</f>
        <v>104</v>
      </c>
      <c r="H30" s="22">
        <f t="shared" ref="H30" si="80">$C30+G30</f>
        <v>171</v>
      </c>
      <c r="I30" s="27">
        <f t="shared" ref="I30" si="81">_xlfn.RANK.EQ(H30,H$2:H$81,0)</f>
        <v>10</v>
      </c>
    </row>
    <row r="31" spans="1:9" s="19" customFormat="1" ht="14.4" customHeight="1" thickBot="1" x14ac:dyDescent="0.35">
      <c r="A31" s="17"/>
      <c r="B31" s="18" t="s">
        <v>152</v>
      </c>
      <c r="C31" s="29"/>
      <c r="D31" s="37"/>
      <c r="F31" s="35">
        <f t="shared" ref="F31" si="82">$A30-F30</f>
        <v>4</v>
      </c>
      <c r="G31" s="37"/>
      <c r="H31" s="23"/>
      <c r="I31" s="35">
        <f t="shared" ref="I31" si="83">$A30-I30</f>
        <v>5</v>
      </c>
    </row>
    <row r="32" spans="1:9" s="16" customFormat="1" ht="14.4" customHeight="1" x14ac:dyDescent="0.3">
      <c r="A32" s="13">
        <f t="shared" ref="A32" si="84">_xlfn.RANK.EQ(C32,C$2:C$81,0)</f>
        <v>16</v>
      </c>
      <c r="B32" s="20" t="s">
        <v>153</v>
      </c>
      <c r="C32" s="30">
        <v>39</v>
      </c>
      <c r="D32" s="33">
        <f>Kvalifikation!F14</f>
        <v>40.892388451443573</v>
      </c>
      <c r="E32" s="15">
        <f>C32+D32</f>
        <v>79.892388451443566</v>
      </c>
      <c r="F32" s="27">
        <f t="shared" ref="F32" si="85">_xlfn.RANK.EQ(E32,E$2:E$81,0)</f>
        <v>16</v>
      </c>
      <c r="G32" s="33">
        <f>Kvalifikation!G14</f>
        <v>55.958005249343834</v>
      </c>
      <c r="H32" s="22">
        <f t="shared" ref="H32" si="86">$C32+G32</f>
        <v>94.958005249343842</v>
      </c>
      <c r="I32" s="27">
        <f t="shared" ref="I32" si="87">_xlfn.RANK.EQ(H32,H$2:H$81,0)</f>
        <v>16</v>
      </c>
    </row>
    <row r="33" spans="1:9" s="19" customFormat="1" ht="14.4" customHeight="1" thickBot="1" x14ac:dyDescent="0.35">
      <c r="A33" s="17"/>
      <c r="B33" s="21" t="s">
        <v>154</v>
      </c>
      <c r="C33" s="31"/>
      <c r="D33" s="37"/>
      <c r="F33" s="35">
        <f t="shared" ref="F33" si="88">$A32-F32</f>
        <v>0</v>
      </c>
      <c r="G33" s="37"/>
      <c r="H33" s="23"/>
      <c r="I33" s="35">
        <f t="shared" ref="I33" si="89">$A32-I32</f>
        <v>0</v>
      </c>
    </row>
    <row r="34" spans="1:9" s="16" customFormat="1" ht="14.4" customHeight="1" x14ac:dyDescent="0.3">
      <c r="A34" s="13">
        <f t="shared" ref="A34" si="90">_xlfn.RANK.EQ(C34,C$2:C$81,0)</f>
        <v>17</v>
      </c>
      <c r="B34" s="14" t="s">
        <v>155</v>
      </c>
      <c r="C34" s="28">
        <v>30</v>
      </c>
      <c r="D34" s="33">
        <f>Kvalifikation!F42</f>
        <v>20.346456692913389</v>
      </c>
      <c r="E34" s="15">
        <f>C34+D34</f>
        <v>50.346456692913392</v>
      </c>
      <c r="F34" s="27">
        <f t="shared" ref="F34" si="91">_xlfn.RANK.EQ(E34,E$2:E$81,0)</f>
        <v>17</v>
      </c>
      <c r="G34" s="33">
        <f>Kvalifikation!G42</f>
        <v>27.842519685039374</v>
      </c>
      <c r="H34" s="22">
        <f t="shared" ref="H34" si="92">$C34+G34</f>
        <v>57.842519685039377</v>
      </c>
      <c r="I34" s="27">
        <f t="shared" ref="I34" si="93">_xlfn.RANK.EQ(H34,H$2:H$81,0)</f>
        <v>17</v>
      </c>
    </row>
    <row r="35" spans="1:9" s="19" customFormat="1" ht="14.4" customHeight="1" thickBot="1" x14ac:dyDescent="0.35">
      <c r="A35" s="17"/>
      <c r="B35" s="18" t="s">
        <v>156</v>
      </c>
      <c r="C35" s="29"/>
      <c r="D35" s="37"/>
      <c r="F35" s="35">
        <f t="shared" ref="F35" si="94">$A34-F34</f>
        <v>0</v>
      </c>
      <c r="G35" s="37"/>
      <c r="H35" s="23"/>
      <c r="I35" s="35">
        <f t="shared" ref="I35" si="95">$A34-I34</f>
        <v>0</v>
      </c>
    </row>
    <row r="36" spans="1:9" s="16" customFormat="1" ht="14.4" customHeight="1" x14ac:dyDescent="0.3">
      <c r="A36" s="13">
        <f t="shared" ref="A36" si="96">_xlfn.RANK.EQ(C36,C$2:C$81,0)</f>
        <v>18</v>
      </c>
      <c r="B36" s="20" t="s">
        <v>157</v>
      </c>
      <c r="C36" s="30">
        <v>28</v>
      </c>
      <c r="D36" s="33">
        <f>Kvalifikation!F62</f>
        <v>6.3832020997375327</v>
      </c>
      <c r="E36" s="15">
        <f>C36+D36</f>
        <v>34.383202099737531</v>
      </c>
      <c r="F36" s="27">
        <f t="shared" ref="F36" si="97">_xlfn.RANK.EQ(E36,E$2:E$81,0)</f>
        <v>19</v>
      </c>
      <c r="G36" s="33">
        <f>Kvalifikation!G62</f>
        <v>8.7349081364829395</v>
      </c>
      <c r="H36" s="22">
        <f t="shared" ref="H36" si="98">$C36+G36</f>
        <v>36.734908136482943</v>
      </c>
      <c r="I36" s="27">
        <f t="shared" ref="I36" si="99">_xlfn.RANK.EQ(H36,H$2:H$81,0)</f>
        <v>19</v>
      </c>
    </row>
    <row r="37" spans="1:9" s="19" customFormat="1" ht="14.4" customHeight="1" thickBot="1" x14ac:dyDescent="0.35">
      <c r="A37" s="17"/>
      <c r="B37" s="21" t="s">
        <v>158</v>
      </c>
      <c r="C37" s="31"/>
      <c r="D37" s="37"/>
      <c r="F37" s="35">
        <f t="shared" ref="F37" si="100">$A36-F36</f>
        <v>-1</v>
      </c>
      <c r="G37" s="37"/>
      <c r="H37" s="23"/>
      <c r="I37" s="35">
        <f t="shared" ref="I37" si="101">$A36-I36</f>
        <v>-1</v>
      </c>
    </row>
    <row r="38" spans="1:9" s="16" customFormat="1" ht="14.4" customHeight="1" x14ac:dyDescent="0.3">
      <c r="A38" s="13">
        <f t="shared" ref="A38" si="102">_xlfn.RANK.EQ(C38,C$2:C$81,0)</f>
        <v>19</v>
      </c>
      <c r="B38" s="14" t="s">
        <v>159</v>
      </c>
      <c r="C38" s="28">
        <v>12</v>
      </c>
      <c r="D38" s="33">
        <f>Kvalifikation!F50</f>
        <v>14.461942257217848</v>
      </c>
      <c r="E38" s="15">
        <f>C38+D38</f>
        <v>26.461942257217849</v>
      </c>
      <c r="F38" s="27">
        <f t="shared" ref="F38" si="103">_xlfn.RANK.EQ(E38,E$2:E$81,0)</f>
        <v>20</v>
      </c>
      <c r="G38" s="33">
        <f>Kvalifikation!G50</f>
        <v>19.790026246719162</v>
      </c>
      <c r="H38" s="22">
        <f t="shared" ref="H38" si="104">$C38+G38</f>
        <v>31.790026246719162</v>
      </c>
      <c r="I38" s="27">
        <f t="shared" ref="I38" si="105">_xlfn.RANK.EQ(H38,H$2:H$81,0)</f>
        <v>20</v>
      </c>
    </row>
    <row r="39" spans="1:9" s="19" customFormat="1" ht="14.4" customHeight="1" thickBot="1" x14ac:dyDescent="0.35">
      <c r="A39" s="17"/>
      <c r="B39" s="18" t="s">
        <v>160</v>
      </c>
      <c r="C39" s="29"/>
      <c r="D39" s="37"/>
      <c r="F39" s="35">
        <f t="shared" ref="F39" si="106">$A38-F38</f>
        <v>-1</v>
      </c>
      <c r="G39" s="37"/>
      <c r="H39" s="23"/>
      <c r="I39" s="35">
        <f t="shared" ref="I39" si="107">$A38-I38</f>
        <v>-1</v>
      </c>
    </row>
    <row r="40" spans="1:9" s="16" customFormat="1" ht="14.4" customHeight="1" x14ac:dyDescent="0.3">
      <c r="A40" s="13">
        <f t="shared" ref="A40" si="108">_xlfn.RANK.EQ(C40,C$2:C$81,0)</f>
        <v>20</v>
      </c>
      <c r="B40" s="20" t="s">
        <v>161</v>
      </c>
      <c r="C40" s="30">
        <v>5</v>
      </c>
      <c r="D40" s="33">
        <f>Kvalifikation!F28</f>
        <v>30.320209973753279</v>
      </c>
      <c r="E40" s="15">
        <f>C40+D40</f>
        <v>35.320209973753279</v>
      </c>
      <c r="F40" s="27">
        <f t="shared" ref="F40" si="109">_xlfn.RANK.EQ(E40,E$2:E$81,0)</f>
        <v>18</v>
      </c>
      <c r="G40" s="33">
        <f>Kvalifikation!G28</f>
        <v>41.490813648293965</v>
      </c>
      <c r="H40" s="22">
        <f t="shared" ref="H40" si="110">$C40+G40</f>
        <v>46.490813648293965</v>
      </c>
      <c r="I40" s="27">
        <f t="shared" ref="I40" si="111">_xlfn.RANK.EQ(H40,H$2:H$81,0)</f>
        <v>18</v>
      </c>
    </row>
    <row r="41" spans="1:9" s="19" customFormat="1" ht="14.4" customHeight="1" thickBot="1" x14ac:dyDescent="0.35">
      <c r="A41" s="17"/>
      <c r="B41" s="21" t="s">
        <v>162</v>
      </c>
      <c r="C41" s="31"/>
      <c r="D41" s="37"/>
      <c r="F41" s="35">
        <f t="shared" ref="F41" si="112">$A40-F40</f>
        <v>2</v>
      </c>
      <c r="G41" s="37"/>
      <c r="H41" s="23"/>
      <c r="I41" s="35">
        <f t="shared" ref="I41" si="113">$A40-I40</f>
        <v>2</v>
      </c>
    </row>
    <row r="42" spans="1:9" s="16" customFormat="1" ht="14.4" customHeight="1" x14ac:dyDescent="0.3">
      <c r="A42" s="13">
        <f t="shared" ref="A42" si="114">_xlfn.RANK.EQ(C42,C$2:C$81,0)</f>
        <v>21</v>
      </c>
      <c r="B42" s="14" t="s">
        <v>163</v>
      </c>
      <c r="C42" s="28">
        <v>-24</v>
      </c>
      <c r="D42" s="33">
        <f>Kvalifikation!F44</f>
        <v>17.553805774278214</v>
      </c>
      <c r="E42" s="15">
        <f>C42+D42</f>
        <v>-6.4461942257217864</v>
      </c>
      <c r="F42" s="27">
        <f t="shared" ref="F42" si="115">_xlfn.RANK.EQ(E42,E$2:E$81,0)</f>
        <v>22</v>
      </c>
      <c r="G42" s="33">
        <f>Kvalifikation!G44</f>
        <v>24.020997375328083</v>
      </c>
      <c r="H42" s="22">
        <f t="shared" ref="H42" si="116">$C42+G42</f>
        <v>2.0997375328082768E-2</v>
      </c>
      <c r="I42" s="27">
        <f t="shared" ref="I42" si="117">_xlfn.RANK.EQ(H42,H$2:H$81,0)</f>
        <v>22</v>
      </c>
    </row>
    <row r="43" spans="1:9" s="19" customFormat="1" ht="14.4" customHeight="1" thickBot="1" x14ac:dyDescent="0.35">
      <c r="A43" s="17"/>
      <c r="B43" s="18" t="s">
        <v>164</v>
      </c>
      <c r="C43" s="29"/>
      <c r="D43" s="37"/>
      <c r="F43" s="35">
        <f t="shared" ref="F43" si="118">$A42-F42</f>
        <v>-1</v>
      </c>
      <c r="G43" s="37"/>
      <c r="H43" s="23"/>
      <c r="I43" s="35">
        <f t="shared" ref="I43" si="119">$A42-I42</f>
        <v>-1</v>
      </c>
    </row>
    <row r="44" spans="1:9" s="16" customFormat="1" ht="14.4" customHeight="1" x14ac:dyDescent="0.3">
      <c r="A44" s="13">
        <f t="shared" ref="A44" si="120">_xlfn.RANK.EQ(C44,C$2:C$81,0)</f>
        <v>22</v>
      </c>
      <c r="B44" s="20" t="s">
        <v>165</v>
      </c>
      <c r="C44" s="30">
        <v>-35</v>
      </c>
      <c r="D44" s="33">
        <f>Kvalifikation!F70</f>
        <v>5.0866141732283472</v>
      </c>
      <c r="E44" s="15">
        <f>C44+D44</f>
        <v>-29.913385826771652</v>
      </c>
      <c r="F44" s="27">
        <f t="shared" ref="F44" si="121">_xlfn.RANK.EQ(E44,E$2:E$81,0)</f>
        <v>25</v>
      </c>
      <c r="G44" s="33">
        <f>Kvalifikation!G70</f>
        <v>6.9606299212598435</v>
      </c>
      <c r="H44" s="22">
        <f t="shared" ref="H44" si="122">$C44+G44</f>
        <v>-28.039370078740156</v>
      </c>
      <c r="I44" s="27">
        <f t="shared" ref="I44" si="123">_xlfn.RANK.EQ(H44,H$2:H$81,0)</f>
        <v>25</v>
      </c>
    </row>
    <row r="45" spans="1:9" s="19" customFormat="1" ht="14.4" customHeight="1" thickBot="1" x14ac:dyDescent="0.35">
      <c r="A45" s="17"/>
      <c r="B45" s="21" t="s">
        <v>166</v>
      </c>
      <c r="C45" s="31"/>
      <c r="D45" s="37"/>
      <c r="F45" s="35">
        <f t="shared" ref="F45" si="124">$A44-F44</f>
        <v>-3</v>
      </c>
      <c r="G45" s="37"/>
      <c r="H45" s="23"/>
      <c r="I45" s="35">
        <f t="shared" ref="I45" si="125">$A44-I44</f>
        <v>-3</v>
      </c>
    </row>
    <row r="46" spans="1:9" s="16" customFormat="1" ht="14.4" customHeight="1" x14ac:dyDescent="0.3">
      <c r="A46" s="13">
        <f t="shared" ref="A46" si="126">_xlfn.RANK.EQ(C46,C$2:C$81,0)</f>
        <v>23</v>
      </c>
      <c r="B46" s="14" t="s">
        <v>167</v>
      </c>
      <c r="C46" s="28">
        <v>-40</v>
      </c>
      <c r="D46" s="33">
        <f>Kvalifikation!F48</f>
        <v>14.761154855643044</v>
      </c>
      <c r="E46" s="15">
        <f>C46+D46</f>
        <v>-25.238845144356958</v>
      </c>
      <c r="F46" s="27">
        <f t="shared" ref="F46" si="127">_xlfn.RANK.EQ(E46,E$2:E$81,0)</f>
        <v>24</v>
      </c>
      <c r="G46" s="33">
        <f>Kvalifikation!G48</f>
        <v>20.199475065616799</v>
      </c>
      <c r="H46" s="22">
        <f t="shared" ref="H46" si="128">$C46+G46</f>
        <v>-19.800524934383201</v>
      </c>
      <c r="I46" s="27">
        <f t="shared" ref="I46" si="129">_xlfn.RANK.EQ(H46,H$2:H$81,0)</f>
        <v>24</v>
      </c>
    </row>
    <row r="47" spans="1:9" s="19" customFormat="1" ht="14.4" customHeight="1" thickBot="1" x14ac:dyDescent="0.35">
      <c r="A47" s="17"/>
      <c r="B47" s="18" t="s">
        <v>168</v>
      </c>
      <c r="C47" s="29"/>
      <c r="D47" s="37"/>
      <c r="F47" s="35">
        <f t="shared" ref="F47" si="130">$A46-F46</f>
        <v>-1</v>
      </c>
      <c r="G47" s="37"/>
      <c r="H47" s="23"/>
      <c r="I47" s="35">
        <f t="shared" ref="I47" si="131">$A46-I46</f>
        <v>-1</v>
      </c>
    </row>
    <row r="48" spans="1:9" s="16" customFormat="1" ht="14.4" customHeight="1" x14ac:dyDescent="0.3">
      <c r="A48" s="13">
        <f t="shared" ref="A48" si="132">_xlfn.RANK.EQ(C48,C$2:C$81,0)</f>
        <v>23</v>
      </c>
      <c r="B48" s="20" t="s">
        <v>169</v>
      </c>
      <c r="C48" s="30">
        <v>-40</v>
      </c>
      <c r="D48" s="33">
        <f>Kvalifikation!F34</f>
        <v>27.028871391076116</v>
      </c>
      <c r="E48" s="15">
        <f>C48+D48</f>
        <v>-12.971128608923884</v>
      </c>
      <c r="F48" s="27">
        <f t="shared" ref="F48" si="133">_xlfn.RANK.EQ(E48,E$2:E$81,0)</f>
        <v>23</v>
      </c>
      <c r="G48" s="33">
        <f>Kvalifikation!G34</f>
        <v>36.98687664041995</v>
      </c>
      <c r="H48" s="22">
        <f t="shared" ref="H48" si="134">$C48+G48</f>
        <v>-3.0131233595800495</v>
      </c>
      <c r="I48" s="27">
        <f t="shared" ref="I48" si="135">_xlfn.RANK.EQ(H48,H$2:H$81,0)</f>
        <v>23</v>
      </c>
    </row>
    <row r="49" spans="1:9" s="19" customFormat="1" ht="14.4" customHeight="1" thickBot="1" x14ac:dyDescent="0.35">
      <c r="A49" s="17"/>
      <c r="B49" s="21" t="s">
        <v>170</v>
      </c>
      <c r="C49" s="31"/>
      <c r="D49" s="37"/>
      <c r="F49" s="35">
        <f t="shared" ref="F49" si="136">$A48-F48</f>
        <v>0</v>
      </c>
      <c r="G49" s="37"/>
      <c r="H49" s="23"/>
      <c r="I49" s="35">
        <f t="shared" ref="I49" si="137">$A48-I48</f>
        <v>0</v>
      </c>
    </row>
    <row r="50" spans="1:9" s="16" customFormat="1" ht="14.4" customHeight="1" x14ac:dyDescent="0.3">
      <c r="A50" s="13">
        <f t="shared" ref="A50" si="138">_xlfn.RANK.EQ(C50,C$2:C$81,0)</f>
        <v>25</v>
      </c>
      <c r="B50" s="14" t="s">
        <v>171</v>
      </c>
      <c r="C50" s="28">
        <v>-43</v>
      </c>
      <c r="D50" s="33">
        <f>Kvalifikation!F8</f>
        <v>53.060367454068242</v>
      </c>
      <c r="E50" s="15">
        <f>C50+D50</f>
        <v>10.060367454068242</v>
      </c>
      <c r="F50" s="27">
        <f t="shared" ref="F50" si="139">_xlfn.RANK.EQ(E50,E$2:E$81,0)</f>
        <v>21</v>
      </c>
      <c r="G50" s="33">
        <f>Kvalifikation!G8</f>
        <v>72.608923884514439</v>
      </c>
      <c r="H50" s="22">
        <f t="shared" ref="H50" si="140">$C50+G50</f>
        <v>29.608923884514439</v>
      </c>
      <c r="I50" s="27">
        <f t="shared" ref="I50" si="141">_xlfn.RANK.EQ(H50,H$2:H$81,0)</f>
        <v>21</v>
      </c>
    </row>
    <row r="51" spans="1:9" s="19" customFormat="1" ht="14.4" customHeight="1" thickBot="1" x14ac:dyDescent="0.35">
      <c r="A51" s="17"/>
      <c r="B51" s="18" t="s">
        <v>172</v>
      </c>
      <c r="C51" s="29"/>
      <c r="D51" s="37"/>
      <c r="F51" s="35">
        <f t="shared" ref="F51" si="142">$A50-F50</f>
        <v>4</v>
      </c>
      <c r="G51" s="37"/>
      <c r="H51" s="23"/>
      <c r="I51" s="35">
        <f t="shared" ref="I51" si="143">$A50-I50</f>
        <v>4</v>
      </c>
    </row>
    <row r="52" spans="1:9" s="16" customFormat="1" ht="14.4" customHeight="1" x14ac:dyDescent="0.3">
      <c r="A52" s="13">
        <f t="shared" ref="A52" si="144">_xlfn.RANK.EQ(C52,C$2:C$81,0)</f>
        <v>26</v>
      </c>
      <c r="B52" s="20" t="s">
        <v>173</v>
      </c>
      <c r="C52" s="30">
        <v>-89</v>
      </c>
      <c r="D52" s="33">
        <f>Kvalifikation!F46</f>
        <v>17.055118110236219</v>
      </c>
      <c r="E52" s="15">
        <f>C52+D52</f>
        <v>-71.944881889763778</v>
      </c>
      <c r="F52" s="27">
        <f t="shared" ref="F52" si="145">_xlfn.RANK.EQ(E52,E$2:E$81,0)</f>
        <v>27</v>
      </c>
      <c r="G52" s="33">
        <f>Kvalifikation!G46</f>
        <v>23.338582677165352</v>
      </c>
      <c r="H52" s="22">
        <f t="shared" ref="H52" si="146">$C52+G52</f>
        <v>-65.661417322834652</v>
      </c>
      <c r="I52" s="27">
        <f t="shared" ref="I52" si="147">_xlfn.RANK.EQ(H52,H$2:H$81,0)</f>
        <v>27</v>
      </c>
    </row>
    <row r="53" spans="1:9" s="19" customFormat="1" ht="14.4" customHeight="1" thickBot="1" x14ac:dyDescent="0.35">
      <c r="A53" s="17"/>
      <c r="B53" s="21" t="s">
        <v>174</v>
      </c>
      <c r="C53" s="31"/>
      <c r="D53" s="37"/>
      <c r="F53" s="35">
        <f t="shared" ref="F53" si="148">$A52-F52</f>
        <v>-1</v>
      </c>
      <c r="G53" s="37"/>
      <c r="H53" s="23"/>
      <c r="I53" s="35">
        <f t="shared" ref="I53" si="149">$A52-I52</f>
        <v>-1</v>
      </c>
    </row>
    <row r="54" spans="1:9" s="16" customFormat="1" ht="14.4" customHeight="1" x14ac:dyDescent="0.3">
      <c r="A54" s="13">
        <f t="shared" ref="A54" si="150">_xlfn.RANK.EQ(C54,C$2:C$81,0)</f>
        <v>27</v>
      </c>
      <c r="B54" s="14" t="s">
        <v>175</v>
      </c>
      <c r="C54" s="28">
        <v>-95</v>
      </c>
      <c r="D54" s="33">
        <f>Kvalifikation!F66</f>
        <v>6.0839895013123364</v>
      </c>
      <c r="E54" s="15">
        <f>C54+D54</f>
        <v>-88.916010498687669</v>
      </c>
      <c r="F54" s="27">
        <f t="shared" ref="F54" si="151">_xlfn.RANK.EQ(E54,E$2:E$81,0)</f>
        <v>28</v>
      </c>
      <c r="G54" s="33">
        <f>Kvalifikation!G66</f>
        <v>8.3254593175853024</v>
      </c>
      <c r="H54" s="22">
        <f t="shared" ref="H54" si="152">$C54+G54</f>
        <v>-86.674540682414701</v>
      </c>
      <c r="I54" s="27">
        <f t="shared" ref="I54" si="153">_xlfn.RANK.EQ(H54,H$2:H$81,0)</f>
        <v>28</v>
      </c>
    </row>
    <row r="55" spans="1:9" s="19" customFormat="1" ht="14.4" customHeight="1" thickBot="1" x14ac:dyDescent="0.35">
      <c r="A55" s="17"/>
      <c r="B55" s="18" t="s">
        <v>176</v>
      </c>
      <c r="C55" s="29"/>
      <c r="D55" s="37"/>
      <c r="F55" s="35">
        <f t="shared" ref="F55" si="154">$A54-F54</f>
        <v>-1</v>
      </c>
      <c r="G55" s="37"/>
      <c r="H55" s="23"/>
      <c r="I55" s="35">
        <f t="shared" ref="I55" si="155">$A54-I54</f>
        <v>-1</v>
      </c>
    </row>
    <row r="56" spans="1:9" s="16" customFormat="1" ht="14.4" customHeight="1" x14ac:dyDescent="0.3">
      <c r="A56" s="13">
        <f t="shared" ref="A56" si="156">_xlfn.RANK.EQ(C56,C$2:C$81,0)</f>
        <v>28</v>
      </c>
      <c r="B56" s="20" t="s">
        <v>177</v>
      </c>
      <c r="C56" s="30">
        <v>-99</v>
      </c>
      <c r="D56" s="33">
        <f>Kvalifikation!F16</f>
        <v>38.199475065616795</v>
      </c>
      <c r="E56" s="15">
        <f>C56+D56</f>
        <v>-60.800524934383205</v>
      </c>
      <c r="F56" s="27">
        <f t="shared" ref="F56" si="157">_xlfn.RANK.EQ(E56,E$2:E$81,0)</f>
        <v>26</v>
      </c>
      <c r="G56" s="33">
        <f>Kvalifikation!G16</f>
        <v>52.272965879265087</v>
      </c>
      <c r="H56" s="22">
        <f t="shared" ref="H56" si="158">$C56+G56</f>
        <v>-46.727034120734913</v>
      </c>
      <c r="I56" s="27">
        <f t="shared" ref="I56" si="159">_xlfn.RANK.EQ(H56,H$2:H$81,0)</f>
        <v>26</v>
      </c>
    </row>
    <row r="57" spans="1:9" s="19" customFormat="1" ht="14.4" customHeight="1" thickBot="1" x14ac:dyDescent="0.35">
      <c r="A57" s="17"/>
      <c r="B57" s="21" t="s">
        <v>178</v>
      </c>
      <c r="C57" s="31"/>
      <c r="D57" s="37"/>
      <c r="F57" s="35">
        <f t="shared" ref="F57" si="160">$A56-F56</f>
        <v>2</v>
      </c>
      <c r="G57" s="37"/>
      <c r="H57" s="23"/>
      <c r="I57" s="35">
        <f t="shared" ref="I57" si="161">$A56-I56</f>
        <v>2</v>
      </c>
    </row>
    <row r="58" spans="1:9" s="16" customFormat="1" ht="14.4" customHeight="1" x14ac:dyDescent="0.3">
      <c r="A58" s="13">
        <f t="shared" ref="A58" si="162">_xlfn.RANK.EQ(C58,C$2:C$81,0)</f>
        <v>29</v>
      </c>
      <c r="B58" s="14" t="s">
        <v>179</v>
      </c>
      <c r="C58" s="28">
        <v>-110</v>
      </c>
      <c r="D58" s="33">
        <f>Kvalifikation!F58</f>
        <v>8.2782152230971136</v>
      </c>
      <c r="E58" s="15">
        <f>C58+D58</f>
        <v>-101.72178477690289</v>
      </c>
      <c r="F58" s="27">
        <f t="shared" ref="F58" si="163">_xlfn.RANK.EQ(E58,E$2:E$81,0)</f>
        <v>29</v>
      </c>
      <c r="G58" s="33">
        <f>Kvalifikation!G58</f>
        <v>11.328083989501312</v>
      </c>
      <c r="H58" s="22">
        <f t="shared" ref="H58" si="164">$C58+G58</f>
        <v>-98.671916010498691</v>
      </c>
      <c r="I58" s="27">
        <f t="shared" ref="I58" si="165">_xlfn.RANK.EQ(H58,H$2:H$81,0)</f>
        <v>29</v>
      </c>
    </row>
    <row r="59" spans="1:9" s="19" customFormat="1" ht="14.4" customHeight="1" thickBot="1" x14ac:dyDescent="0.35">
      <c r="A59" s="17"/>
      <c r="B59" s="18" t="s">
        <v>180</v>
      </c>
      <c r="C59" s="29"/>
      <c r="D59" s="37"/>
      <c r="F59" s="35">
        <f t="shared" ref="F59" si="166">$A58-F58</f>
        <v>0</v>
      </c>
      <c r="G59" s="37"/>
      <c r="H59" s="23"/>
      <c r="I59" s="35">
        <f t="shared" ref="I59" si="167">$A58-I58</f>
        <v>0</v>
      </c>
    </row>
    <row r="60" spans="1:9" s="16" customFormat="1" ht="14.4" customHeight="1" x14ac:dyDescent="0.3">
      <c r="A60" s="13">
        <f t="shared" ref="A60" si="168">_xlfn.RANK.EQ(C60,C$2:C$81,0)</f>
        <v>30</v>
      </c>
      <c r="B60" s="20" t="s">
        <v>181</v>
      </c>
      <c r="C60" s="30">
        <v>-112</v>
      </c>
      <c r="D60" s="33">
        <f>Kvalifikation!F56</f>
        <v>8.2782152230971136</v>
      </c>
      <c r="E60" s="15">
        <f>C60+D60</f>
        <v>-103.72178477690289</v>
      </c>
      <c r="F60" s="27">
        <f t="shared" ref="F60" si="169">_xlfn.RANK.EQ(E60,E$2:E$81,0)</f>
        <v>30</v>
      </c>
      <c r="G60" s="33">
        <f>Kvalifikation!G56</f>
        <v>11.328083989501312</v>
      </c>
      <c r="H60" s="22">
        <f t="shared" ref="H60" si="170">$C60+G60</f>
        <v>-100.67191601049869</v>
      </c>
      <c r="I60" s="27">
        <f t="shared" ref="I60" si="171">_xlfn.RANK.EQ(H60,H$2:H$81,0)</f>
        <v>30</v>
      </c>
    </row>
    <row r="61" spans="1:9" s="19" customFormat="1" ht="14.4" customHeight="1" thickBot="1" x14ac:dyDescent="0.35">
      <c r="A61" s="17"/>
      <c r="B61" s="21" t="s">
        <v>182</v>
      </c>
      <c r="C61" s="31"/>
      <c r="D61" s="37"/>
      <c r="F61" s="35">
        <f t="shared" ref="F61" si="172">$A60-F60</f>
        <v>0</v>
      </c>
      <c r="G61" s="37"/>
      <c r="H61" s="23"/>
      <c r="I61" s="35">
        <f t="shared" ref="I61" si="173">$A60-I60</f>
        <v>0</v>
      </c>
    </row>
    <row r="62" spans="1:9" s="16" customFormat="1" ht="14.4" customHeight="1" x14ac:dyDescent="0.3">
      <c r="A62" s="13">
        <f t="shared" ref="A62" si="174">_xlfn.RANK.EQ(C62,C$2:C$81,0)</f>
        <v>31</v>
      </c>
      <c r="B62" s="14" t="s">
        <v>183</v>
      </c>
      <c r="C62" s="28">
        <v>-113</v>
      </c>
      <c r="D62" s="33">
        <f>Kvalifikation!F68</f>
        <v>5.8845144356955386</v>
      </c>
      <c r="E62" s="15">
        <f>C62+D62</f>
        <v>-107.11548556430446</v>
      </c>
      <c r="F62" s="27">
        <f t="shared" ref="F62" si="175">_xlfn.RANK.EQ(E62,E$2:E$81,0)</f>
        <v>31</v>
      </c>
      <c r="G62" s="33">
        <f>Kvalifikation!G68</f>
        <v>8.0524934383202105</v>
      </c>
      <c r="H62" s="22">
        <f t="shared" ref="H62" si="176">$C62+G62</f>
        <v>-104.94750656167979</v>
      </c>
      <c r="I62" s="27">
        <f t="shared" ref="I62" si="177">_xlfn.RANK.EQ(H62,H$2:H$81,0)</f>
        <v>31</v>
      </c>
    </row>
    <row r="63" spans="1:9" s="19" customFormat="1" ht="14.4" customHeight="1" thickBot="1" x14ac:dyDescent="0.35">
      <c r="A63" s="17"/>
      <c r="B63" s="18" t="s">
        <v>184</v>
      </c>
      <c r="C63" s="29"/>
      <c r="D63" s="37"/>
      <c r="F63" s="35">
        <f t="shared" ref="F63" si="178">$A62-F62</f>
        <v>0</v>
      </c>
      <c r="G63" s="37"/>
      <c r="H63" s="23"/>
      <c r="I63" s="35">
        <f t="shared" ref="I63" si="179">$A62-I62</f>
        <v>0</v>
      </c>
    </row>
    <row r="64" spans="1:9" s="16" customFormat="1" ht="14.4" customHeight="1" x14ac:dyDescent="0.3">
      <c r="A64" s="13">
        <f t="shared" ref="A64" si="180">_xlfn.RANK.EQ(C64,C$2:C$81,0)</f>
        <v>32</v>
      </c>
      <c r="B64" s="20" t="s">
        <v>185</v>
      </c>
      <c r="C64" s="30">
        <v>-129</v>
      </c>
      <c r="D64" s="33">
        <f>Kvalifikation!F78</f>
        <v>1.6955380577427821</v>
      </c>
      <c r="E64" s="15">
        <f>C64+D64</f>
        <v>-127.30446194225722</v>
      </c>
      <c r="F64" s="27">
        <f t="shared" ref="F64" si="181">_xlfn.RANK.EQ(E64,E$2:E$81,0)</f>
        <v>32</v>
      </c>
      <c r="G64" s="33">
        <f>Kvalifikation!G78</f>
        <v>2.3202099737532809</v>
      </c>
      <c r="H64" s="22">
        <f t="shared" ref="H64" si="182">$C64+G64</f>
        <v>-126.67979002624672</v>
      </c>
      <c r="I64" s="27">
        <f t="shared" ref="I64" si="183">_xlfn.RANK.EQ(H64,H$2:H$81,0)</f>
        <v>32</v>
      </c>
    </row>
    <row r="65" spans="1:9" s="19" customFormat="1" ht="14.4" customHeight="1" thickBot="1" x14ac:dyDescent="0.35">
      <c r="A65" s="17"/>
      <c r="B65" s="21" t="s">
        <v>186</v>
      </c>
      <c r="C65" s="31"/>
      <c r="D65" s="37"/>
      <c r="F65" s="35">
        <f t="shared" ref="F65" si="184">$A64-F64</f>
        <v>0</v>
      </c>
      <c r="G65" s="37"/>
      <c r="H65" s="23"/>
      <c r="I65" s="35">
        <f t="shared" ref="I65" si="185">$A64-I64</f>
        <v>0</v>
      </c>
    </row>
    <row r="66" spans="1:9" s="16" customFormat="1" ht="14.4" customHeight="1" x14ac:dyDescent="0.3">
      <c r="A66" s="13">
        <f t="shared" ref="A66" si="186">_xlfn.RANK.EQ(C66,C$2:C$81,0)</f>
        <v>33</v>
      </c>
      <c r="B66" s="14" t="s">
        <v>187</v>
      </c>
      <c r="C66" s="28">
        <v>-147</v>
      </c>
      <c r="D66" s="33">
        <f>Kvalifikation!F74</f>
        <v>2.393700787401575</v>
      </c>
      <c r="E66" s="15">
        <f>C66+D66</f>
        <v>-144.60629921259843</v>
      </c>
      <c r="F66" s="27">
        <f t="shared" ref="F66" si="187">_xlfn.RANK.EQ(E66,E$2:E$81,0)</f>
        <v>33</v>
      </c>
      <c r="G66" s="33">
        <f>Kvalifikation!G74</f>
        <v>3.2755905511811023</v>
      </c>
      <c r="H66" s="22">
        <f t="shared" ref="H66" si="188">$C66+G66</f>
        <v>-143.7244094488189</v>
      </c>
      <c r="I66" s="27">
        <f t="shared" ref="I66" si="189">_xlfn.RANK.EQ(H66,H$2:H$81,0)</f>
        <v>34</v>
      </c>
    </row>
    <row r="67" spans="1:9" s="19" customFormat="1" ht="14.4" customHeight="1" thickBot="1" x14ac:dyDescent="0.35">
      <c r="A67" s="17"/>
      <c r="B67" s="18" t="s">
        <v>188</v>
      </c>
      <c r="C67" s="29"/>
      <c r="D67" s="37"/>
      <c r="F67" s="35">
        <f t="shared" ref="F67" si="190">$A66-F66</f>
        <v>0</v>
      </c>
      <c r="G67" s="37"/>
      <c r="H67" s="23"/>
      <c r="I67" s="35">
        <f t="shared" ref="I67" si="191">$A66-I66</f>
        <v>-1</v>
      </c>
    </row>
    <row r="68" spans="1:9" s="16" customFormat="1" ht="14.4" customHeight="1" x14ac:dyDescent="0.3">
      <c r="A68" s="13">
        <f t="shared" ref="A68" si="192">_xlfn.RANK.EQ(C68,C$2:C$81,0)</f>
        <v>34</v>
      </c>
      <c r="B68" s="20" t="s">
        <v>189</v>
      </c>
      <c r="C68" s="30">
        <v>-202</v>
      </c>
      <c r="D68" s="33">
        <f>Kvalifikation!F12</f>
        <v>45.679790026246721</v>
      </c>
      <c r="E68" s="15">
        <f>C68+D68</f>
        <v>-156.32020997375326</v>
      </c>
      <c r="F68" s="27">
        <f t="shared" ref="F68" si="193">_xlfn.RANK.EQ(E68,E$2:E$81,0)</f>
        <v>34</v>
      </c>
      <c r="G68" s="33">
        <f>Kvalifikation!G12</f>
        <v>62.509186351706035</v>
      </c>
      <c r="H68" s="22">
        <f t="shared" ref="H68" si="194">$C68+G68</f>
        <v>-139.49081364829397</v>
      </c>
      <c r="I68" s="27">
        <f t="shared" ref="I68" si="195">_xlfn.RANK.EQ(H68,H$2:H$81,0)</f>
        <v>33</v>
      </c>
    </row>
    <row r="69" spans="1:9" s="19" customFormat="1" ht="14.4" customHeight="1" thickBot="1" x14ac:dyDescent="0.35">
      <c r="A69" s="17"/>
      <c r="B69" s="21" t="s">
        <v>190</v>
      </c>
      <c r="C69" s="31"/>
      <c r="D69" s="37"/>
      <c r="F69" s="35">
        <f t="shared" ref="F69" si="196">$A68-F68</f>
        <v>0</v>
      </c>
      <c r="G69" s="37"/>
      <c r="H69" s="23"/>
      <c r="I69" s="35">
        <f t="shared" ref="I69" si="197">$A68-I68</f>
        <v>1</v>
      </c>
    </row>
    <row r="70" spans="1:9" s="16" customFormat="1" ht="14.4" customHeight="1" x14ac:dyDescent="0.3">
      <c r="A70" s="13">
        <f t="shared" ref="A70" si="198">_xlfn.RANK.EQ(C70,C$2:C$81,0)</f>
        <v>34</v>
      </c>
      <c r="B70" s="14" t="s">
        <v>191</v>
      </c>
      <c r="C70" s="28">
        <v>-202</v>
      </c>
      <c r="D70" s="33">
        <f>Kvalifikation!F40</f>
        <v>22.640419947506562</v>
      </c>
      <c r="E70" s="15">
        <f>C70+D70</f>
        <v>-179.35958005249344</v>
      </c>
      <c r="F70" s="27">
        <f t="shared" ref="F70" si="199">_xlfn.RANK.EQ(E70,E$2:E$81,0)</f>
        <v>35</v>
      </c>
      <c r="G70" s="33">
        <f>Kvalifikation!G40</f>
        <v>30.981627296587924</v>
      </c>
      <c r="H70" s="22">
        <f t="shared" ref="H70" si="200">$C70+G70</f>
        <v>-171.01837270341207</v>
      </c>
      <c r="I70" s="27">
        <f t="shared" ref="I70" si="201">_xlfn.RANK.EQ(H70,H$2:H$81,0)</f>
        <v>36</v>
      </c>
    </row>
    <row r="71" spans="1:9" s="19" customFormat="1" ht="14.4" customHeight="1" thickBot="1" x14ac:dyDescent="0.35">
      <c r="A71" s="17"/>
      <c r="B71" s="18" t="s">
        <v>192</v>
      </c>
      <c r="C71" s="29"/>
      <c r="D71" s="37"/>
      <c r="F71" s="35">
        <f t="shared" ref="F71" si="202">$A70-F70</f>
        <v>-1</v>
      </c>
      <c r="G71" s="37"/>
      <c r="H71" s="23"/>
      <c r="I71" s="35">
        <f t="shared" ref="I71" si="203">$A70-I70</f>
        <v>-2</v>
      </c>
    </row>
    <row r="72" spans="1:9" s="16" customFormat="1" ht="14.4" customHeight="1" x14ac:dyDescent="0.3">
      <c r="A72" s="13">
        <f t="shared" ref="A72" si="204">_xlfn.RANK.EQ(C72,C$2:C$81,0)</f>
        <v>36</v>
      </c>
      <c r="B72" s="20" t="s">
        <v>193</v>
      </c>
      <c r="C72" s="30">
        <v>-216</v>
      </c>
      <c r="D72" s="33">
        <f>Kvalifikation!F24</f>
        <v>35.506561679790025</v>
      </c>
      <c r="E72" s="15">
        <f>C72+D72</f>
        <v>-180.49343832020998</v>
      </c>
      <c r="F72" s="27">
        <f t="shared" ref="F72" si="205">_xlfn.RANK.EQ(E72,E$2:E$81,0)</f>
        <v>36</v>
      </c>
      <c r="G72" s="33">
        <f>Kvalifikation!G24</f>
        <v>48.587926509186353</v>
      </c>
      <c r="H72" s="22">
        <f t="shared" ref="H72" si="206">$C72+G72</f>
        <v>-167.41207349081364</v>
      </c>
      <c r="I72" s="27">
        <f t="shared" ref="I72" si="207">_xlfn.RANK.EQ(H72,H$2:H$81,0)</f>
        <v>35</v>
      </c>
    </row>
    <row r="73" spans="1:9" s="19" customFormat="1" ht="14.4" customHeight="1" thickBot="1" x14ac:dyDescent="0.35">
      <c r="A73" s="17"/>
      <c r="B73" s="21" t="s">
        <v>194</v>
      </c>
      <c r="C73" s="31"/>
      <c r="D73" s="37"/>
      <c r="F73" s="35">
        <f t="shared" ref="F73" si="208">$A72-F72</f>
        <v>0</v>
      </c>
      <c r="G73" s="37"/>
      <c r="H73" s="23"/>
      <c r="I73" s="35">
        <f t="shared" ref="I73" si="209">$A72-I72</f>
        <v>1</v>
      </c>
    </row>
    <row r="74" spans="1:9" s="16" customFormat="1" ht="14.4" customHeight="1" x14ac:dyDescent="0.3">
      <c r="A74" s="13">
        <f t="shared" ref="A74" si="210">_xlfn.RANK.EQ(C74,C$2:C$81,0)</f>
        <v>37</v>
      </c>
      <c r="B74" s="14" t="s">
        <v>195</v>
      </c>
      <c r="C74" s="28">
        <v>-243</v>
      </c>
      <c r="D74" s="33">
        <f>Kvalifikation!F52</f>
        <v>13.165354330708661</v>
      </c>
      <c r="E74" s="15">
        <f>C74+D74</f>
        <v>-229.83464566929135</v>
      </c>
      <c r="F74" s="27">
        <f t="shared" ref="F74" si="211">_xlfn.RANK.EQ(E74,E$2:E$81,0)</f>
        <v>37</v>
      </c>
      <c r="G74" s="33">
        <f>Kvalifikation!G52</f>
        <v>18.015748031496063</v>
      </c>
      <c r="H74" s="22">
        <f t="shared" ref="H74" si="212">$C74+G74</f>
        <v>-224.98425196850394</v>
      </c>
      <c r="I74" s="27">
        <f t="shared" ref="I74" si="213">_xlfn.RANK.EQ(H74,H$2:H$81,0)</f>
        <v>37</v>
      </c>
    </row>
    <row r="75" spans="1:9" s="19" customFormat="1" ht="14.4" customHeight="1" thickBot="1" x14ac:dyDescent="0.35">
      <c r="A75" s="17"/>
      <c r="B75" s="18" t="s">
        <v>196</v>
      </c>
      <c r="C75" s="29"/>
      <c r="D75" s="37"/>
      <c r="F75" s="35">
        <f t="shared" ref="F75" si="214">$A74-F74</f>
        <v>0</v>
      </c>
      <c r="G75" s="37"/>
      <c r="H75" s="23"/>
      <c r="I75" s="35">
        <f t="shared" ref="I75" si="215">$A74-I74</f>
        <v>0</v>
      </c>
    </row>
    <row r="76" spans="1:9" s="16" customFormat="1" ht="14.4" customHeight="1" x14ac:dyDescent="0.3">
      <c r="A76" s="13">
        <f t="shared" ref="A76" si="216">_xlfn.RANK.EQ(C76,C$2:C$81,0)</f>
        <v>38</v>
      </c>
      <c r="B76" s="20" t="s">
        <v>197</v>
      </c>
      <c r="C76" s="30">
        <v>-293</v>
      </c>
      <c r="D76" s="33">
        <f>Kvalifikation!F76</f>
        <v>1.9947506561679789</v>
      </c>
      <c r="E76" s="15">
        <f>C76+D76</f>
        <v>-291.00524934383202</v>
      </c>
      <c r="F76" s="27">
        <f t="shared" ref="F76" si="217">_xlfn.RANK.EQ(E76,E$2:E$81,0)</f>
        <v>38</v>
      </c>
      <c r="G76" s="33">
        <f>Kvalifikation!G76</f>
        <v>2.7296587926509188</v>
      </c>
      <c r="H76" s="22">
        <f t="shared" ref="H76" si="218">$C76+G76</f>
        <v>-290.27034120734908</v>
      </c>
      <c r="I76" s="27">
        <f t="shared" ref="I76" si="219">_xlfn.RANK.EQ(H76,H$2:H$81,0)</f>
        <v>38</v>
      </c>
    </row>
    <row r="77" spans="1:9" s="19" customFormat="1" ht="14.4" customHeight="1" thickBot="1" x14ac:dyDescent="0.35">
      <c r="A77" s="17"/>
      <c r="B77" s="21" t="s">
        <v>198</v>
      </c>
      <c r="C77" s="31"/>
      <c r="D77" s="37"/>
      <c r="F77" s="35">
        <f t="shared" ref="F77" si="220">$A76-F76</f>
        <v>0</v>
      </c>
      <c r="G77" s="37"/>
      <c r="H77" s="23"/>
      <c r="I77" s="35">
        <f t="shared" ref="I77" si="221">$A76-I76</f>
        <v>0</v>
      </c>
    </row>
    <row r="78" spans="1:9" s="16" customFormat="1" ht="14.4" customHeight="1" x14ac:dyDescent="0.3">
      <c r="A78" s="13">
        <f t="shared" ref="A78" si="222">_xlfn.RANK.EQ(C78,C$2:C$81,0)</f>
        <v>39</v>
      </c>
      <c r="B78" s="14" t="s">
        <v>199</v>
      </c>
      <c r="C78" s="28">
        <v>-368</v>
      </c>
      <c r="D78" s="33">
        <f>Kvalifikation!F64</f>
        <v>6.2834645669291342</v>
      </c>
      <c r="E78" s="15">
        <f>C78+D78</f>
        <v>-361.71653543307087</v>
      </c>
      <c r="F78" s="27">
        <f t="shared" ref="F78" si="223">_xlfn.RANK.EQ(E78,E$2:E$81,0)</f>
        <v>39</v>
      </c>
      <c r="G78" s="33">
        <f>Kvalifikation!G64</f>
        <v>8.5984251968503944</v>
      </c>
      <c r="H78" s="22">
        <f t="shared" ref="H78" si="224">$C78+G78</f>
        <v>-359.40157480314963</v>
      </c>
      <c r="I78" s="27">
        <f t="shared" ref="I78" si="225">_xlfn.RANK.EQ(H78,H$2:H$81,0)</f>
        <v>39</v>
      </c>
    </row>
    <row r="79" spans="1:9" s="19" customFormat="1" ht="14.4" customHeight="1" thickBot="1" x14ac:dyDescent="0.35">
      <c r="A79" s="17"/>
      <c r="B79" s="18" t="s">
        <v>200</v>
      </c>
      <c r="C79" s="29"/>
      <c r="D79" s="37"/>
      <c r="F79" s="35">
        <f t="shared" ref="F79" si="226">$A78-F78</f>
        <v>0</v>
      </c>
      <c r="G79" s="37"/>
      <c r="H79" s="23"/>
      <c r="I79" s="35">
        <f t="shared" ref="I79" si="227">$A78-I78</f>
        <v>0</v>
      </c>
    </row>
    <row r="80" spans="1:9" s="16" customFormat="1" ht="14.4" customHeight="1" x14ac:dyDescent="0.3">
      <c r="A80" s="13">
        <f t="shared" ref="A80" si="228">_xlfn.RANK.EQ(C80,C$2:C$81,0)</f>
        <v>40</v>
      </c>
      <c r="B80" s="20" t="s">
        <v>201</v>
      </c>
      <c r="C80" s="30">
        <v>-379</v>
      </c>
      <c r="D80" s="33">
        <f>Kvalifikation!F60</f>
        <v>7.0813648293963256</v>
      </c>
      <c r="E80" s="15">
        <f>C80+D80</f>
        <v>-371.91863517060369</v>
      </c>
      <c r="F80" s="27">
        <f t="shared" ref="F80" si="229">_xlfn.RANK.EQ(E80,E$2:E$81,0)</f>
        <v>40</v>
      </c>
      <c r="G80" s="33">
        <f>Kvalifikation!G60</f>
        <v>9.6902887139107623</v>
      </c>
      <c r="H80" s="22">
        <f t="shared" ref="H80" si="230">$C80+G80</f>
        <v>-369.30971128608923</v>
      </c>
      <c r="I80" s="27">
        <f t="shared" ref="I80" si="231">_xlfn.RANK.EQ(H80,H$2:H$81,0)</f>
        <v>40</v>
      </c>
    </row>
    <row r="81" spans="1:9" s="19" customFormat="1" ht="14.4" customHeight="1" thickBot="1" x14ac:dyDescent="0.35">
      <c r="A81" s="17"/>
      <c r="B81" s="21" t="s">
        <v>202</v>
      </c>
      <c r="C81" s="31"/>
      <c r="D81" s="34"/>
      <c r="F81" s="35">
        <f t="shared" ref="F81" si="232">$A80-F80</f>
        <v>0</v>
      </c>
      <c r="G81" s="34"/>
      <c r="H81" s="23"/>
      <c r="I81" s="35">
        <f t="shared" ref="I81" si="233">$A80-I80</f>
        <v>0</v>
      </c>
    </row>
  </sheetData>
  <mergeCells count="40">
    <mergeCell ref="C80:C81"/>
    <mergeCell ref="C78:C79"/>
    <mergeCell ref="C76:C77"/>
    <mergeCell ref="C74:C75"/>
    <mergeCell ref="C72:C73"/>
    <mergeCell ref="C70:C71"/>
    <mergeCell ref="C68:C69"/>
    <mergeCell ref="C66:C67"/>
    <mergeCell ref="C64:C65"/>
    <mergeCell ref="C62:C63"/>
    <mergeCell ref="C60:C61"/>
    <mergeCell ref="C58:C59"/>
    <mergeCell ref="C56:C57"/>
    <mergeCell ref="C54:C55"/>
    <mergeCell ref="C52:C53"/>
    <mergeCell ref="C50:C51"/>
    <mergeCell ref="C48:C49"/>
    <mergeCell ref="C46:C47"/>
    <mergeCell ref="C44:C45"/>
    <mergeCell ref="C42:C43"/>
    <mergeCell ref="C40:C41"/>
    <mergeCell ref="C38:C39"/>
    <mergeCell ref="C36:C37"/>
    <mergeCell ref="C34:C35"/>
    <mergeCell ref="C32:C33"/>
    <mergeCell ref="C30:C31"/>
    <mergeCell ref="C28:C29"/>
    <mergeCell ref="C26:C27"/>
    <mergeCell ref="C24:C25"/>
    <mergeCell ref="C22:C23"/>
    <mergeCell ref="C20:C21"/>
    <mergeCell ref="C18:C19"/>
    <mergeCell ref="C16:C17"/>
    <mergeCell ref="C14:C15"/>
    <mergeCell ref="C12:C13"/>
    <mergeCell ref="C10:C11"/>
    <mergeCell ref="C8:C9"/>
    <mergeCell ref="C6:C7"/>
    <mergeCell ref="C4:C5"/>
    <mergeCell ref="C2:C3"/>
  </mergeCells>
  <hyperlinks>
    <hyperlink ref="B2" r:id="rId1" display="http://bridge.dk/2014/Klub5/Turneringer/PRegnskab_S277_P32.html"/>
    <hyperlink ref="B3" r:id="rId2" display="http://bridge.dk/2014/Klub5/Turneringer/PRegnskab_S277_P32.html"/>
    <hyperlink ref="B4" r:id="rId3" display="http://bridge.dk/2014/Klub5/Turneringer/PRegnskab_S277_P4.html"/>
    <hyperlink ref="B5" r:id="rId4" display="http://bridge.dk/2014/Klub5/Turneringer/PRegnskab_S277_P4.html"/>
    <hyperlink ref="B6" r:id="rId5" display="http://bridge.dk/2014/Klub5/Turneringer/PRegnskab_S277_P36.html"/>
    <hyperlink ref="B7" r:id="rId6" display="http://bridge.dk/2014/Klub5/Turneringer/PRegnskab_S277_P36.html"/>
    <hyperlink ref="B8" r:id="rId7" display="http://bridge.dk/2014/Klub5/Turneringer/PRegnskab_S277_P7.html"/>
    <hyperlink ref="B9" r:id="rId8" display="http://bridge.dk/2014/Klub5/Turneringer/PRegnskab_S277_P7.html"/>
    <hyperlink ref="B10" r:id="rId9" display="http://bridge.dk/2014/Klub5/Turneringer/PRegnskab_S277_P38.html"/>
    <hyperlink ref="B11" r:id="rId10" display="http://bridge.dk/2014/Klub5/Turneringer/PRegnskab_S277_P38.html"/>
    <hyperlink ref="B12" r:id="rId11" display="http://bridge.dk/2014/Klub5/Turneringer/PRegnskab_S277_P37.html"/>
    <hyperlink ref="B13" r:id="rId12" display="http://bridge.dk/2014/Klub5/Turneringer/PRegnskab_S277_P37.html"/>
    <hyperlink ref="B14" r:id="rId13" display="http://bridge.dk/2014/Klub5/Turneringer/PRegnskab_S277_P31.html"/>
    <hyperlink ref="B15" r:id="rId14" display="http://bridge.dk/2014/Klub5/Turneringer/PRegnskab_S277_P31.html"/>
    <hyperlink ref="B16" r:id="rId15" display="http://bridge.dk/2014/Klub5/Turneringer/PRegnskab_S277_P2.html"/>
    <hyperlink ref="B17" r:id="rId16" display="http://bridge.dk/2014/Klub5/Turneringer/PRegnskab_S277_P2.html"/>
    <hyperlink ref="B18" r:id="rId17" display="http://bridge.dk/2014/Klub5/Turneringer/PRegnskab_S277_P30.html"/>
    <hyperlink ref="B19" r:id="rId18" display="http://bridge.dk/2014/Klub5/Turneringer/PRegnskab_S277_P30.html"/>
    <hyperlink ref="B20" r:id="rId19" display="http://bridge.dk/2014/Klub5/Turneringer/PRegnskab_S277_P40.html"/>
    <hyperlink ref="B21" r:id="rId20" display="http://bridge.dk/2014/Klub5/Turneringer/PRegnskab_S277_P40.html"/>
    <hyperlink ref="B22" r:id="rId21" display="http://bridge.dk/2014/Klub5/Turneringer/PRegnskab_S277_P3.html"/>
    <hyperlink ref="B23" r:id="rId22" display="http://bridge.dk/2014/Klub5/Turneringer/PRegnskab_S277_P3.html"/>
    <hyperlink ref="B24" r:id="rId23" display="http://bridge.dk/2014/Klub5/Turneringer/PRegnskab_S277_P29.html"/>
    <hyperlink ref="B25" r:id="rId24" display="http://bridge.dk/2014/Klub5/Turneringer/PRegnskab_S277_P29.html"/>
    <hyperlink ref="B26" r:id="rId25" display="http://bridge.dk/2014/Klub5/Turneringer/PRegnskab_S277_P23.html"/>
    <hyperlink ref="B27" r:id="rId26" display="http://bridge.dk/2014/Klub5/Turneringer/PRegnskab_S277_P23.html"/>
    <hyperlink ref="B28" r:id="rId27" display="http://bridge.dk/2014/Klub5/Turneringer/PRegnskab_S277_P6.html"/>
    <hyperlink ref="B29" r:id="rId28" display="http://bridge.dk/2014/Klub5/Turneringer/PRegnskab_S277_P6.html"/>
    <hyperlink ref="B30" r:id="rId29" display="http://bridge.dk/2014/Klub5/Turneringer/PRegnskab_S277_P1.html"/>
    <hyperlink ref="B31" r:id="rId30" display="http://bridge.dk/2014/Klub5/Turneringer/PRegnskab_S277_P1.html"/>
    <hyperlink ref="B32" r:id="rId31" display="http://bridge.dk/2014/Klub5/Turneringer/PRegnskab_S277_P17.html"/>
    <hyperlink ref="B33" r:id="rId32" display="http://bridge.dk/2014/Klub5/Turneringer/PRegnskab_S277_P17.html"/>
    <hyperlink ref="B34" r:id="rId33" display="http://bridge.dk/2014/Klub5/Turneringer/PRegnskab_S277_P13.html"/>
    <hyperlink ref="B35" r:id="rId34" display="http://bridge.dk/2014/Klub5/Turneringer/PRegnskab_S277_P13.html"/>
    <hyperlink ref="B36" r:id="rId35" display="http://bridge.dk/2014/Klub5/Turneringer/PRegnskab_S277_P10.html"/>
    <hyperlink ref="B37" r:id="rId36" display="http://bridge.dk/2014/Klub5/Turneringer/PRegnskab_S277_P10.html"/>
    <hyperlink ref="B38" r:id="rId37" display="http://bridge.dk/2014/Klub5/Turneringer/PRegnskab_S277_P11.html"/>
    <hyperlink ref="B39" r:id="rId38" display="http://bridge.dk/2014/Klub5/Turneringer/PRegnskab_S277_P11.html"/>
    <hyperlink ref="B40" r:id="rId39" display="http://bridge.dk/2014/Klub5/Turneringer/PRegnskab_S277_P20.html"/>
    <hyperlink ref="B41" r:id="rId40" display="http://bridge.dk/2014/Klub5/Turneringer/PRegnskab_S277_P20.html"/>
    <hyperlink ref="B42" r:id="rId41" display="http://bridge.dk/2014/Klub5/Turneringer/PRegnskab_S277_P35.html"/>
    <hyperlink ref="B43" r:id="rId42" display="http://bridge.dk/2014/Klub5/Turneringer/PRegnskab_S277_P35.html"/>
    <hyperlink ref="B44" r:id="rId43" display="http://bridge.dk/2014/Klub5/Turneringer/PRegnskab_S277_P16.html"/>
    <hyperlink ref="B45" r:id="rId44" display="http://bridge.dk/2014/Klub5/Turneringer/PRegnskab_S277_P16.html"/>
    <hyperlink ref="B46" r:id="rId45" display="http://bridge.dk/2014/Klub5/Turneringer/PRegnskab_S277_P14.html"/>
    <hyperlink ref="B47" r:id="rId46" display="http://bridge.dk/2014/Klub5/Turneringer/PRegnskab_S277_P14.html"/>
    <hyperlink ref="B48" r:id="rId47" display="http://bridge.dk/2014/Klub5/Turneringer/PRegnskab_S277_P15.html"/>
    <hyperlink ref="B49" r:id="rId48" display="http://bridge.dk/2014/Klub5/Turneringer/PRegnskab_S277_P15.html"/>
    <hyperlink ref="B50" r:id="rId49" display="http://bridge.dk/2014/Klub5/Turneringer/PRegnskab_S277_P27.html"/>
    <hyperlink ref="B51" r:id="rId50" display="http://bridge.dk/2014/Klub5/Turneringer/PRegnskab_S277_P27.html"/>
    <hyperlink ref="B52" r:id="rId51" display="http://bridge.dk/2014/Klub5/Turneringer/PRegnskab_S277_P8.html"/>
    <hyperlink ref="B53" r:id="rId52" display="http://bridge.dk/2014/Klub5/Turneringer/PRegnskab_S277_P8.html"/>
    <hyperlink ref="B54" r:id="rId53" display="http://bridge.dk/2014/Klub5/Turneringer/PRegnskab_S277_P12.html"/>
    <hyperlink ref="B55" r:id="rId54" display="http://bridge.dk/2014/Klub5/Turneringer/PRegnskab_S277_P12.html"/>
    <hyperlink ref="B56" r:id="rId55" display="http://bridge.dk/2014/Klub5/Turneringer/PRegnskab_S277_P25.html"/>
    <hyperlink ref="B57" r:id="rId56" display="http://bridge.dk/2014/Klub5/Turneringer/PRegnskab_S277_P25.html"/>
    <hyperlink ref="B58" r:id="rId57" display="http://bridge.dk/2014/Klub5/Turneringer/PRegnskab_S277_P19.html"/>
    <hyperlink ref="B59" r:id="rId58" display="http://bridge.dk/2014/Klub5/Turneringer/PRegnskab_S277_P19.html"/>
    <hyperlink ref="B60" r:id="rId59" display="http://bridge.dk/2014/Klub5/Turneringer/PRegnskab_S277_P39.html"/>
    <hyperlink ref="B61" r:id="rId60" display="http://bridge.dk/2014/Klub5/Turneringer/PRegnskab_S277_P39.html"/>
    <hyperlink ref="B62" r:id="rId61" display="http://bridge.dk/2014/Klub5/Turneringer/PRegnskab_S277_P5.html"/>
    <hyperlink ref="B63" r:id="rId62" display="http://bridge.dk/2014/Klub5/Turneringer/PRegnskab_S277_P5.html"/>
    <hyperlink ref="B64" r:id="rId63" display="http://bridge.dk/2014/Klub5/Turneringer/PRegnskab_S277_P33.html"/>
    <hyperlink ref="B65" r:id="rId64" display="http://bridge.dk/2014/Klub5/Turneringer/PRegnskab_S277_P33.html"/>
    <hyperlink ref="B66" r:id="rId65" display="http://bridge.dk/2014/Klub5/Turneringer/PRegnskab_S277_P28.html"/>
    <hyperlink ref="B67" r:id="rId66" display="http://bridge.dk/2014/Klub5/Turneringer/PRegnskab_S277_P28.html"/>
    <hyperlink ref="B68" r:id="rId67" display="http://bridge.dk/2014/Klub5/Turneringer/PRegnskab_S277_P24.html"/>
    <hyperlink ref="B69" r:id="rId68" display="http://bridge.dk/2014/Klub5/Turneringer/PRegnskab_S277_P24.html"/>
    <hyperlink ref="B70" r:id="rId69" display="http://bridge.dk/2014/Klub5/Turneringer/PRegnskab_S277_P26.html"/>
    <hyperlink ref="B71" r:id="rId70" display="http://bridge.dk/2014/Klub5/Turneringer/PRegnskab_S277_P26.html"/>
    <hyperlink ref="B72" r:id="rId71" display="http://bridge.dk/2014/Klub5/Turneringer/PRegnskab_S277_P18.html"/>
    <hyperlink ref="B73" r:id="rId72" display="http://bridge.dk/2014/Klub5/Turneringer/PRegnskab_S277_P18.html"/>
    <hyperlink ref="B74" r:id="rId73" display="http://bridge.dk/2014/Klub5/Turneringer/PRegnskab_S277_P34.html"/>
    <hyperlink ref="B75" r:id="rId74" display="http://bridge.dk/2014/Klub5/Turneringer/PRegnskab_S277_P34.html"/>
    <hyperlink ref="B76" r:id="rId75" display="http://bridge.dk/2014/Klub5/Turneringer/PRegnskab_S277_P9.html"/>
    <hyperlink ref="B77" r:id="rId76" display="http://bridge.dk/2014/Klub5/Turneringer/PRegnskab_S277_P9.html"/>
    <hyperlink ref="B78" r:id="rId77" display="http://bridge.dk/2014/Klub5/Turneringer/PRegnskab_S277_P21.html"/>
    <hyperlink ref="B79" r:id="rId78" display="http://bridge.dk/2014/Klub5/Turneringer/PRegnskab_S277_P21.html"/>
    <hyperlink ref="B80" r:id="rId79" display="http://bridge.dk/2014/Klub5/Turneringer/PRegnskab_S277_P22.html"/>
    <hyperlink ref="B81" r:id="rId80" display="http://bridge.dk/2014/Klub5/Turneringer/PRegnskab_S277_P22.html"/>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2" id="{FC586FDD-3FC2-4B5D-B4E2-9A9E5512012A}">
            <x14:iconSet custom="1">
              <x14:cfvo type="percent">
                <xm:f>0</xm:f>
              </x14:cfvo>
              <x14:cfvo type="num">
                <xm:f>0</xm:f>
              </x14:cfvo>
              <x14:cfvo type="num" gte="0">
                <xm:f>0</xm:f>
              </x14:cfvo>
              <x14:cfIcon iconSet="3TrafficLights1" iconId="0"/>
              <x14:cfIcon iconSet="3ArrowsGray" iconId="1"/>
              <x14:cfIcon iconSet="3TrafficLights1" iconId="2"/>
            </x14:iconSet>
          </x14:cfRule>
          <xm:sqref>F3 F5 F7 F9 F11 F13 F15 F17 F19 F21 F23 F25 F27 F29 F31 F33 F35 F37 F39 F41 F43 F45 F47 F49 F51 F53 F55 F57 F59 F61 F63 F65 F67 F69 F71 F73 F75 F77 F79 F81</xm:sqref>
        </x14:conditionalFormatting>
        <x14:conditionalFormatting xmlns:xm="http://schemas.microsoft.com/office/excel/2006/main">
          <x14:cfRule type="iconSet" priority="1" id="{CE8AA3BF-D426-4EFE-A0FD-49325B5CBE9F}">
            <x14:iconSet custom="1">
              <x14:cfvo type="percent">
                <xm:f>0</xm:f>
              </x14:cfvo>
              <x14:cfvo type="num">
                <xm:f>0</xm:f>
              </x14:cfvo>
              <x14:cfvo type="num" gte="0">
                <xm:f>0</xm:f>
              </x14:cfvo>
              <x14:cfIcon iconSet="3TrafficLights1" iconId="0"/>
              <x14:cfIcon iconSet="3ArrowsGray" iconId="1"/>
              <x14:cfIcon iconSet="3TrafficLights1" iconId="2"/>
            </x14:iconSet>
          </x14:cfRule>
          <xm:sqref>I3 I5 I7 I9 I11 I13 I15 I17 I19 I21 I23 I25 I27 I29 I31 I33 I35 I37 I39 I41 I43 I45 I47 I49 I51 I53 I55 I57 I59 I61 I63 I65 I67 I69 I71 I73 I75 I77 I79 I81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Kvalifikation</vt:lpstr>
      <vt:lpstr>Finale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Torsten Ørhøj</dc:creator>
  <cp:lastModifiedBy>Torsten Ørhøj</cp:lastModifiedBy>
  <dcterms:created xsi:type="dcterms:W3CDTF">2015-05-14T18:55:26Z</dcterms:created>
  <dcterms:modified xsi:type="dcterms:W3CDTF">2015-05-14T20:09:13Z</dcterms:modified>
</cp:coreProperties>
</file>